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40" windowHeight="9240" tabRatio="727" activeTab="4"/>
  </bookViews>
  <sheets>
    <sheet name="Lamp I" sheetId="1" r:id="rId1"/>
    <sheet name="Lamp II" sheetId="2" r:id="rId2"/>
    <sheet name="Lamp III" sheetId="3" r:id="rId3"/>
    <sheet name="Petunjuk lamp IV" sheetId="8" r:id="rId4"/>
    <sheet name="Lamp IV " sheetId="4" r:id="rId5"/>
    <sheet name="Lamp IV (contoh)" sheetId="5" r:id="rId6"/>
    <sheet name="Lamp V" sheetId="6" r:id="rId7"/>
    <sheet name="Petunjuk lamp VI" sheetId="9" r:id="rId8"/>
    <sheet name="Lamp VI" sheetId="7" r:id="rId9"/>
  </sheets>
  <definedNames>
    <definedName name="_xlnm.Print_Area" localSheetId="0">'Lamp I'!$A$1:$F$61</definedName>
    <definedName name="_xlnm.Print_Area" localSheetId="1">'Lamp II'!$A$1:$J$70</definedName>
    <definedName name="_xlnm.Print_Area" localSheetId="2">'Lamp III'!$A$1:$K$65</definedName>
    <definedName name="_xlnm.Print_Area" localSheetId="4">'Lamp IV '!$A$1:$M$233</definedName>
    <definedName name="_xlnm.Print_Area" localSheetId="5">'Lamp IV (contoh)'!$A$1:$M$233</definedName>
    <definedName name="_xlnm.Print_Area" localSheetId="6">'Lamp V'!$A$1:$H$100</definedName>
    <definedName name="_xlnm.Print_Area" localSheetId="8">'Lamp VI'!$B$1:$H$30</definedName>
    <definedName name="_xlnm.Print_Titles" localSheetId="0">'Lamp I'!$5:$7</definedName>
    <definedName name="_xlnm.Print_Titles" localSheetId="2">'Lamp III'!$6:$7</definedName>
    <definedName name="_xlnm.Print_Titles" localSheetId="5">'Lamp IV (contoh)'!$7:$9</definedName>
    <definedName name="_xlnm.Print_Titles" localSheetId="6">'Lamp V'!$5:$6</definedName>
  </definedNames>
  <calcPr calcId="12451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9" i="6"/>
  <c r="H89"/>
  <c r="F89"/>
  <c r="A7" i="9"/>
  <c r="A8"/>
  <c r="A9"/>
  <c r="A10"/>
  <c r="A11"/>
  <c r="A12"/>
  <c r="A6" i="8" l="1"/>
  <c r="A7" s="1"/>
  <c r="A8" s="1"/>
  <c r="A9" s="1"/>
  <c r="A10" s="1"/>
  <c r="A11" s="1"/>
  <c r="A12" s="1"/>
  <c r="A13" s="1"/>
  <c r="A14" s="1"/>
  <c r="A15" s="1"/>
  <c r="A16" s="1"/>
  <c r="A17" s="1"/>
  <c r="A18" s="1"/>
  <c r="A21" i="2"/>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F63"/>
  <c r="B11" i="7"/>
  <c r="B12" s="1"/>
  <c r="B13" s="1"/>
  <c r="B14" s="1"/>
  <c r="B15" s="1"/>
  <c r="B16" s="1"/>
  <c r="B17" s="1"/>
  <c r="B18" s="1"/>
  <c r="B19" s="1"/>
  <c r="B20" s="1"/>
  <c r="B21" s="1"/>
  <c r="G9"/>
  <c r="E80" i="6"/>
  <c r="G80" s="1"/>
  <c r="E72"/>
  <c r="H72" s="1"/>
  <c r="E64"/>
  <c r="G64" s="1"/>
  <c r="E56"/>
  <c r="H56" s="1"/>
  <c r="E48"/>
  <c r="G48" s="1"/>
  <c r="E40"/>
  <c r="H40" s="1"/>
  <c r="E32"/>
  <c r="G32" s="1"/>
  <c r="E24"/>
  <c r="H24" s="1"/>
  <c r="F22"/>
  <c r="E22"/>
  <c r="E89" s="1"/>
  <c r="H20"/>
  <c r="G20"/>
  <c r="H19"/>
  <c r="G19"/>
  <c r="H18"/>
  <c r="G18"/>
  <c r="H17"/>
  <c r="G17"/>
  <c r="H16"/>
  <c r="G16"/>
  <c r="H15"/>
  <c r="G15"/>
  <c r="H14"/>
  <c r="G14"/>
  <c r="H13"/>
  <c r="G13"/>
  <c r="H11"/>
  <c r="G11"/>
  <c r="H10"/>
  <c r="G10"/>
  <c r="H9"/>
  <c r="G9"/>
  <c r="H8"/>
  <c r="H22" s="1"/>
  <c r="G8"/>
  <c r="G22" s="1"/>
  <c r="H219" i="5"/>
  <c r="H217"/>
  <c r="L213"/>
  <c r="M213" s="1"/>
  <c r="G213"/>
  <c r="H213" s="1"/>
  <c r="L212"/>
  <c r="M212" s="1"/>
  <c r="G212"/>
  <c r="H212" s="1"/>
  <c r="L211"/>
  <c r="M211" s="1"/>
  <c r="G211"/>
  <c r="H211" s="1"/>
  <c r="L210"/>
  <c r="M210" s="1"/>
  <c r="G210"/>
  <c r="H210" s="1"/>
  <c r="L209"/>
  <c r="M209" s="1"/>
  <c r="G209"/>
  <c r="H209" s="1"/>
  <c r="L208"/>
  <c r="M208" s="1"/>
  <c r="G208"/>
  <c r="H208" s="1"/>
  <c r="L207"/>
  <c r="M207" s="1"/>
  <c r="G207"/>
  <c r="H207" s="1"/>
  <c r="L206"/>
  <c r="M206" s="1"/>
  <c r="G206"/>
  <c r="H206" s="1"/>
  <c r="L205"/>
  <c r="M205" s="1"/>
  <c r="G205"/>
  <c r="H205" s="1"/>
  <c r="L204"/>
  <c r="M204" s="1"/>
  <c r="G204"/>
  <c r="H204" s="1"/>
  <c r="L203"/>
  <c r="M203" s="1"/>
  <c r="G203"/>
  <c r="H203" s="1"/>
  <c r="L202"/>
  <c r="M202" s="1"/>
  <c r="G202"/>
  <c r="H202" s="1"/>
  <c r="L201"/>
  <c r="M201" s="1"/>
  <c r="G201"/>
  <c r="H201" s="1"/>
  <c r="L200"/>
  <c r="M200" s="1"/>
  <c r="G200"/>
  <c r="H200" s="1"/>
  <c r="L199"/>
  <c r="M199" s="1"/>
  <c r="G199"/>
  <c r="H199" s="1"/>
  <c r="L198"/>
  <c r="M198" s="1"/>
  <c r="G198"/>
  <c r="H198" s="1"/>
  <c r="L197"/>
  <c r="M197" s="1"/>
  <c r="G197"/>
  <c r="H197" s="1"/>
  <c r="L196"/>
  <c r="M196" s="1"/>
  <c r="M215" s="1"/>
  <c r="G196"/>
  <c r="H196" s="1"/>
  <c r="H215" s="1"/>
  <c r="H221" s="1"/>
  <c r="H190"/>
  <c r="H227" s="1"/>
  <c r="L186"/>
  <c r="M186" s="1"/>
  <c r="G186"/>
  <c r="H186" s="1"/>
  <c r="C186"/>
  <c r="M185"/>
  <c r="L185"/>
  <c r="H185"/>
  <c r="G185"/>
  <c r="C185"/>
  <c r="L184"/>
  <c r="M184" s="1"/>
  <c r="G184"/>
  <c r="H184" s="1"/>
  <c r="C184"/>
  <c r="M183"/>
  <c r="L183"/>
  <c r="H183"/>
  <c r="G183"/>
  <c r="C183"/>
  <c r="L182"/>
  <c r="M182" s="1"/>
  <c r="G182"/>
  <c r="H182" s="1"/>
  <c r="C182"/>
  <c r="M181"/>
  <c r="L181"/>
  <c r="H181"/>
  <c r="G181"/>
  <c r="C181"/>
  <c r="L180"/>
  <c r="M180" s="1"/>
  <c r="G180"/>
  <c r="H180" s="1"/>
  <c r="C180"/>
  <c r="M179"/>
  <c r="L179"/>
  <c r="H179"/>
  <c r="G179"/>
  <c r="C179"/>
  <c r="L178"/>
  <c r="M178" s="1"/>
  <c r="G178"/>
  <c r="H178" s="1"/>
  <c r="C178"/>
  <c r="M177"/>
  <c r="L177"/>
  <c r="H177"/>
  <c r="G177"/>
  <c r="C177"/>
  <c r="L176"/>
  <c r="M176" s="1"/>
  <c r="G176"/>
  <c r="H176" s="1"/>
  <c r="C176"/>
  <c r="M175"/>
  <c r="L175"/>
  <c r="H175"/>
  <c r="G175"/>
  <c r="C175"/>
  <c r="L174"/>
  <c r="M174" s="1"/>
  <c r="G174"/>
  <c r="H174" s="1"/>
  <c r="C174"/>
  <c r="M173"/>
  <c r="L173"/>
  <c r="H173"/>
  <c r="G173"/>
  <c r="C173"/>
  <c r="L172"/>
  <c r="M172" s="1"/>
  <c r="G172"/>
  <c r="H172" s="1"/>
  <c r="C172"/>
  <c r="M171"/>
  <c r="L171"/>
  <c r="H171"/>
  <c r="G171"/>
  <c r="C171"/>
  <c r="L170"/>
  <c r="M170" s="1"/>
  <c r="G170"/>
  <c r="H170" s="1"/>
  <c r="C170"/>
  <c r="M169"/>
  <c r="L169"/>
  <c r="H169"/>
  <c r="G169"/>
  <c r="C169"/>
  <c r="L168"/>
  <c r="M168" s="1"/>
  <c r="G168"/>
  <c r="H168" s="1"/>
  <c r="C168"/>
  <c r="M167"/>
  <c r="L167"/>
  <c r="H167"/>
  <c r="G167"/>
  <c r="C167"/>
  <c r="L166"/>
  <c r="M166" s="1"/>
  <c r="G166"/>
  <c r="H166" s="1"/>
  <c r="C166"/>
  <c r="M165"/>
  <c r="L165"/>
  <c r="H165"/>
  <c r="G165"/>
  <c r="C165"/>
  <c r="L164"/>
  <c r="M164" s="1"/>
  <c r="G164"/>
  <c r="H164" s="1"/>
  <c r="C164"/>
  <c r="M163"/>
  <c r="L163"/>
  <c r="H163"/>
  <c r="G163"/>
  <c r="C163"/>
  <c r="L162"/>
  <c r="M162" s="1"/>
  <c r="G162"/>
  <c r="H162" s="1"/>
  <c r="C162"/>
  <c r="M161"/>
  <c r="L161"/>
  <c r="G161"/>
  <c r="H161" s="1"/>
  <c r="C161"/>
  <c r="L160"/>
  <c r="M160" s="1"/>
  <c r="G160"/>
  <c r="H160" s="1"/>
  <c r="C160"/>
  <c r="M159"/>
  <c r="L159"/>
  <c r="G159"/>
  <c r="H159" s="1"/>
  <c r="C159"/>
  <c r="L158"/>
  <c r="M158" s="1"/>
  <c r="G158"/>
  <c r="H158" s="1"/>
  <c r="C158"/>
  <c r="L157"/>
  <c r="M157" s="1"/>
  <c r="G157"/>
  <c r="H157" s="1"/>
  <c r="C157"/>
  <c r="L156"/>
  <c r="M156" s="1"/>
  <c r="G156"/>
  <c r="H156" s="1"/>
  <c r="C156"/>
  <c r="L155"/>
  <c r="M155" s="1"/>
  <c r="G155"/>
  <c r="H155" s="1"/>
  <c r="C155"/>
  <c r="L154"/>
  <c r="M154" s="1"/>
  <c r="G154"/>
  <c r="H154" s="1"/>
  <c r="C154"/>
  <c r="M153"/>
  <c r="L153"/>
  <c r="G153"/>
  <c r="H153" s="1"/>
  <c r="C153"/>
  <c r="L152"/>
  <c r="M152" s="1"/>
  <c r="G152"/>
  <c r="H152" s="1"/>
  <c r="C152"/>
  <c r="M151"/>
  <c r="L151"/>
  <c r="G151"/>
  <c r="H151" s="1"/>
  <c r="C151"/>
  <c r="L150"/>
  <c r="M150" s="1"/>
  <c r="G150"/>
  <c r="H150" s="1"/>
  <c r="C150"/>
  <c r="L149"/>
  <c r="M149" s="1"/>
  <c r="G149"/>
  <c r="H149" s="1"/>
  <c r="C149"/>
  <c r="L148"/>
  <c r="M148" s="1"/>
  <c r="G148"/>
  <c r="H148" s="1"/>
  <c r="C148"/>
  <c r="L147"/>
  <c r="M147" s="1"/>
  <c r="G147"/>
  <c r="H147" s="1"/>
  <c r="C147"/>
  <c r="L146"/>
  <c r="M146" s="1"/>
  <c r="G146"/>
  <c r="H146" s="1"/>
  <c r="C146"/>
  <c r="L145"/>
  <c r="M145" s="1"/>
  <c r="G145"/>
  <c r="H145" s="1"/>
  <c r="C145"/>
  <c r="M144"/>
  <c r="L144"/>
  <c r="G144"/>
  <c r="H144" s="1"/>
  <c r="C144"/>
  <c r="L143"/>
  <c r="M143" s="1"/>
  <c r="G143"/>
  <c r="H143" s="1"/>
  <c r="C143"/>
  <c r="L142"/>
  <c r="M142" s="1"/>
  <c r="G142"/>
  <c r="H142" s="1"/>
  <c r="C142"/>
  <c r="L141"/>
  <c r="M141" s="1"/>
  <c r="G141"/>
  <c r="H141" s="1"/>
  <c r="C141"/>
  <c r="L140"/>
  <c r="M140" s="1"/>
  <c r="G140"/>
  <c r="H140" s="1"/>
  <c r="C140"/>
  <c r="L139"/>
  <c r="M139" s="1"/>
  <c r="G139"/>
  <c r="H139" s="1"/>
  <c r="C139"/>
  <c r="L138"/>
  <c r="M138" s="1"/>
  <c r="G138"/>
  <c r="H138" s="1"/>
  <c r="C138"/>
  <c r="M137"/>
  <c r="L137"/>
  <c r="G137"/>
  <c r="H137" s="1"/>
  <c r="C137"/>
  <c r="L136"/>
  <c r="M136" s="1"/>
  <c r="G136"/>
  <c r="H136" s="1"/>
  <c r="C136"/>
  <c r="M135"/>
  <c r="L135"/>
  <c r="G135"/>
  <c r="H135" s="1"/>
  <c r="C135"/>
  <c r="L134"/>
  <c r="M134" s="1"/>
  <c r="G134"/>
  <c r="H134" s="1"/>
  <c r="C134"/>
  <c r="M133"/>
  <c r="L133"/>
  <c r="G133"/>
  <c r="H133" s="1"/>
  <c r="C133"/>
  <c r="L132"/>
  <c r="M132" s="1"/>
  <c r="G132"/>
  <c r="H132" s="1"/>
  <c r="C132"/>
  <c r="M131"/>
  <c r="L131"/>
  <c r="H131"/>
  <c r="G131"/>
  <c r="C131"/>
  <c r="L130"/>
  <c r="M130" s="1"/>
  <c r="G130"/>
  <c r="H130" s="1"/>
  <c r="C130"/>
  <c r="M129"/>
  <c r="L129"/>
  <c r="H129"/>
  <c r="G129"/>
  <c r="C129"/>
  <c r="L128"/>
  <c r="M128" s="1"/>
  <c r="G128"/>
  <c r="H128" s="1"/>
  <c r="C128"/>
  <c r="L127"/>
  <c r="M127" s="1"/>
  <c r="G127"/>
  <c r="H127" s="1"/>
  <c r="C127"/>
  <c r="L126"/>
  <c r="M126" s="1"/>
  <c r="G126"/>
  <c r="H126" s="1"/>
  <c r="C126"/>
  <c r="L125"/>
  <c r="M125" s="1"/>
  <c r="G125"/>
  <c r="H125" s="1"/>
  <c r="C125"/>
  <c r="L124"/>
  <c r="M124" s="1"/>
  <c r="G124"/>
  <c r="H124" s="1"/>
  <c r="C124"/>
  <c r="L123"/>
  <c r="M123" s="1"/>
  <c r="G123"/>
  <c r="H123" s="1"/>
  <c r="C123"/>
  <c r="L122"/>
  <c r="M122" s="1"/>
  <c r="G122"/>
  <c r="H122" s="1"/>
  <c r="C122"/>
  <c r="L121"/>
  <c r="M121" s="1"/>
  <c r="G121"/>
  <c r="H121" s="1"/>
  <c r="C121"/>
  <c r="L120"/>
  <c r="M120" s="1"/>
  <c r="G120"/>
  <c r="H120" s="1"/>
  <c r="C120"/>
  <c r="M119"/>
  <c r="L119"/>
  <c r="G119"/>
  <c r="H119" s="1"/>
  <c r="C119"/>
  <c r="L118"/>
  <c r="M118" s="1"/>
  <c r="G118"/>
  <c r="H118" s="1"/>
  <c r="C118"/>
  <c r="M117"/>
  <c r="L117"/>
  <c r="G117"/>
  <c r="H117" s="1"/>
  <c r="C117"/>
  <c r="L116"/>
  <c r="M116" s="1"/>
  <c r="G116"/>
  <c r="H116" s="1"/>
  <c r="C116"/>
  <c r="M115"/>
  <c r="L115"/>
  <c r="G115"/>
  <c r="H115" s="1"/>
  <c r="C115"/>
  <c r="L114"/>
  <c r="M114" s="1"/>
  <c r="G114"/>
  <c r="H114" s="1"/>
  <c r="C114"/>
  <c r="M113"/>
  <c r="L113"/>
  <c r="G113"/>
  <c r="H113" s="1"/>
  <c r="C113"/>
  <c r="L112"/>
  <c r="M112" s="1"/>
  <c r="G112"/>
  <c r="H112" s="1"/>
  <c r="C112"/>
  <c r="M111"/>
  <c r="L111"/>
  <c r="H111"/>
  <c r="G111"/>
  <c r="C111"/>
  <c r="L110"/>
  <c r="M110" s="1"/>
  <c r="G110"/>
  <c r="H110" s="1"/>
  <c r="C110"/>
  <c r="M109"/>
  <c r="L109"/>
  <c r="H109"/>
  <c r="G109"/>
  <c r="C109"/>
  <c r="L108"/>
  <c r="M108" s="1"/>
  <c r="G108"/>
  <c r="H108" s="1"/>
  <c r="C108"/>
  <c r="M107"/>
  <c r="L107"/>
  <c r="H107"/>
  <c r="G107"/>
  <c r="C107"/>
  <c r="L106"/>
  <c r="M106" s="1"/>
  <c r="G106"/>
  <c r="H106" s="1"/>
  <c r="C106"/>
  <c r="M105"/>
  <c r="L105"/>
  <c r="H105"/>
  <c r="G105"/>
  <c r="C105"/>
  <c r="L104"/>
  <c r="M104" s="1"/>
  <c r="G104"/>
  <c r="H104" s="1"/>
  <c r="C104"/>
  <c r="M103"/>
  <c r="L103"/>
  <c r="H103"/>
  <c r="G103"/>
  <c r="C103"/>
  <c r="L102"/>
  <c r="M102" s="1"/>
  <c r="G102"/>
  <c r="H102" s="1"/>
  <c r="C102"/>
  <c r="M101"/>
  <c r="L101"/>
  <c r="H101"/>
  <c r="G101"/>
  <c r="C101"/>
  <c r="L100"/>
  <c r="M100" s="1"/>
  <c r="G100"/>
  <c r="H100" s="1"/>
  <c r="C100"/>
  <c r="M99"/>
  <c r="L99"/>
  <c r="H99"/>
  <c r="G99"/>
  <c r="C99"/>
  <c r="L98"/>
  <c r="M98" s="1"/>
  <c r="G98"/>
  <c r="H98" s="1"/>
  <c r="C98"/>
  <c r="M97"/>
  <c r="L97"/>
  <c r="H97"/>
  <c r="G97"/>
  <c r="C97"/>
  <c r="L96"/>
  <c r="M96" s="1"/>
  <c r="G96"/>
  <c r="H96" s="1"/>
  <c r="C96"/>
  <c r="M95"/>
  <c r="L95"/>
  <c r="H95"/>
  <c r="G95"/>
  <c r="C95"/>
  <c r="L94"/>
  <c r="M94" s="1"/>
  <c r="G94"/>
  <c r="H94" s="1"/>
  <c r="C94"/>
  <c r="M93"/>
  <c r="L93"/>
  <c r="H93"/>
  <c r="G93"/>
  <c r="C93"/>
  <c r="L92"/>
  <c r="M92" s="1"/>
  <c r="G92"/>
  <c r="H92" s="1"/>
  <c r="C92"/>
  <c r="M91"/>
  <c r="L91"/>
  <c r="G91"/>
  <c r="H91" s="1"/>
  <c r="C91"/>
  <c r="L90"/>
  <c r="M90" s="1"/>
  <c r="G90"/>
  <c r="H90" s="1"/>
  <c r="C90"/>
  <c r="M89"/>
  <c r="L89"/>
  <c r="G89"/>
  <c r="H89" s="1"/>
  <c r="C89"/>
  <c r="L88"/>
  <c r="M88" s="1"/>
  <c r="G88"/>
  <c r="H88" s="1"/>
  <c r="C88"/>
  <c r="M87"/>
  <c r="L87"/>
  <c r="G87"/>
  <c r="H87" s="1"/>
  <c r="C87"/>
  <c r="L86"/>
  <c r="M86" s="1"/>
  <c r="G86"/>
  <c r="H86" s="1"/>
  <c r="C86"/>
  <c r="L85"/>
  <c r="M85" s="1"/>
  <c r="G85"/>
  <c r="H85" s="1"/>
  <c r="C85"/>
  <c r="L84"/>
  <c r="M84" s="1"/>
  <c r="G84"/>
  <c r="H84" s="1"/>
  <c r="C84"/>
  <c r="M83"/>
  <c r="L83"/>
  <c r="G83"/>
  <c r="H83" s="1"/>
  <c r="C83"/>
  <c r="L82"/>
  <c r="M82" s="1"/>
  <c r="G82"/>
  <c r="H82" s="1"/>
  <c r="C82"/>
  <c r="M81"/>
  <c r="L81"/>
  <c r="G81"/>
  <c r="H81" s="1"/>
  <c r="C81"/>
  <c r="L80"/>
  <c r="M80" s="1"/>
  <c r="G80"/>
  <c r="H80" s="1"/>
  <c r="C80"/>
  <c r="L79"/>
  <c r="M79" s="1"/>
  <c r="G79"/>
  <c r="H79" s="1"/>
  <c r="C79"/>
  <c r="L78"/>
  <c r="M78" s="1"/>
  <c r="G78"/>
  <c r="H78" s="1"/>
  <c r="C78"/>
  <c r="L77"/>
  <c r="M77" s="1"/>
  <c r="G77"/>
  <c r="H77" s="1"/>
  <c r="C77"/>
  <c r="L76"/>
  <c r="M76" s="1"/>
  <c r="G76"/>
  <c r="H76" s="1"/>
  <c r="C76"/>
  <c r="L75"/>
  <c r="M75" s="1"/>
  <c r="G75"/>
  <c r="H75" s="1"/>
  <c r="C75"/>
  <c r="L74"/>
  <c r="M74" s="1"/>
  <c r="G74"/>
  <c r="H74" s="1"/>
  <c r="C74"/>
  <c r="M73"/>
  <c r="L73"/>
  <c r="G73"/>
  <c r="H73" s="1"/>
  <c r="C73"/>
  <c r="L72"/>
  <c r="M72" s="1"/>
  <c r="G72"/>
  <c r="H72" s="1"/>
  <c r="C72"/>
  <c r="M71"/>
  <c r="L71"/>
  <c r="G71"/>
  <c r="H71" s="1"/>
  <c r="C71"/>
  <c r="L70"/>
  <c r="M70" s="1"/>
  <c r="G70"/>
  <c r="H70" s="1"/>
  <c r="C70"/>
  <c r="M69"/>
  <c r="L69"/>
  <c r="G69"/>
  <c r="H69" s="1"/>
  <c r="C69"/>
  <c r="L68"/>
  <c r="M68" s="1"/>
  <c r="G68"/>
  <c r="H68" s="1"/>
  <c r="C68"/>
  <c r="M67"/>
  <c r="L67"/>
  <c r="G67"/>
  <c r="H67" s="1"/>
  <c r="C67"/>
  <c r="L66"/>
  <c r="M66" s="1"/>
  <c r="G66"/>
  <c r="H66" s="1"/>
  <c r="C66"/>
  <c r="L65"/>
  <c r="M65" s="1"/>
  <c r="G65"/>
  <c r="H65" s="1"/>
  <c r="C65"/>
  <c r="L64"/>
  <c r="M64" s="1"/>
  <c r="G64"/>
  <c r="H64" s="1"/>
  <c r="C64"/>
  <c r="M63"/>
  <c r="L63"/>
  <c r="G63"/>
  <c r="H63" s="1"/>
  <c r="C63"/>
  <c r="L62"/>
  <c r="M62" s="1"/>
  <c r="G62"/>
  <c r="H62" s="1"/>
  <c r="C62"/>
  <c r="M61"/>
  <c r="L61"/>
  <c r="G61"/>
  <c r="H61" s="1"/>
  <c r="C61"/>
  <c r="L60"/>
  <c r="M60" s="1"/>
  <c r="G60"/>
  <c r="H60" s="1"/>
  <c r="C60"/>
  <c r="M59"/>
  <c r="L59"/>
  <c r="G59"/>
  <c r="H59" s="1"/>
  <c r="C59"/>
  <c r="L58"/>
  <c r="M58" s="1"/>
  <c r="G58"/>
  <c r="H58" s="1"/>
  <c r="C58"/>
  <c r="M57"/>
  <c r="L57"/>
  <c r="G57"/>
  <c r="H57" s="1"/>
  <c r="C57"/>
  <c r="L56"/>
  <c r="M56" s="1"/>
  <c r="G56"/>
  <c r="H56" s="1"/>
  <c r="C56"/>
  <c r="L55"/>
  <c r="M55" s="1"/>
  <c r="G55"/>
  <c r="H55" s="1"/>
  <c r="C55"/>
  <c r="L54"/>
  <c r="M54" s="1"/>
  <c r="G54"/>
  <c r="H54" s="1"/>
  <c r="C54"/>
  <c r="M53"/>
  <c r="L53"/>
  <c r="G53"/>
  <c r="H53" s="1"/>
  <c r="C53"/>
  <c r="L52"/>
  <c r="M52" s="1"/>
  <c r="G52"/>
  <c r="H52" s="1"/>
  <c r="C52"/>
  <c r="M51"/>
  <c r="L51"/>
  <c r="G51"/>
  <c r="H51" s="1"/>
  <c r="C51"/>
  <c r="L50"/>
  <c r="M50" s="1"/>
  <c r="G50"/>
  <c r="H50" s="1"/>
  <c r="C50"/>
  <c r="L49"/>
  <c r="M49" s="1"/>
  <c r="G49"/>
  <c r="H49" s="1"/>
  <c r="C49"/>
  <c r="L48"/>
  <c r="M48" s="1"/>
  <c r="G48"/>
  <c r="H48" s="1"/>
  <c r="C48"/>
  <c r="M47"/>
  <c r="L47"/>
  <c r="G47"/>
  <c r="H47" s="1"/>
  <c r="C47"/>
  <c r="L46"/>
  <c r="M46" s="1"/>
  <c r="G46"/>
  <c r="H46" s="1"/>
  <c r="C46"/>
  <c r="M45"/>
  <c r="L45"/>
  <c r="G45"/>
  <c r="H45" s="1"/>
  <c r="C45"/>
  <c r="L44"/>
  <c r="M44" s="1"/>
  <c r="G44"/>
  <c r="H44" s="1"/>
  <c r="C44"/>
  <c r="M43"/>
  <c r="L43"/>
  <c r="G43"/>
  <c r="H43" s="1"/>
  <c r="C43"/>
  <c r="L42"/>
  <c r="M42" s="1"/>
  <c r="G42"/>
  <c r="H42" s="1"/>
  <c r="C42"/>
  <c r="M41"/>
  <c r="L41"/>
  <c r="G41"/>
  <c r="H41" s="1"/>
  <c r="C41"/>
  <c r="L40"/>
  <c r="M40" s="1"/>
  <c r="G40"/>
  <c r="H40" s="1"/>
  <c r="C40"/>
  <c r="M39"/>
  <c r="L39"/>
  <c r="G39"/>
  <c r="H39" s="1"/>
  <c r="C39"/>
  <c r="L38"/>
  <c r="M38" s="1"/>
  <c r="G38"/>
  <c r="H38" s="1"/>
  <c r="C38"/>
  <c r="M37"/>
  <c r="L37"/>
  <c r="G37"/>
  <c r="H37" s="1"/>
  <c r="C37"/>
  <c r="L36"/>
  <c r="M36" s="1"/>
  <c r="G36"/>
  <c r="H36" s="1"/>
  <c r="C36"/>
  <c r="M35"/>
  <c r="L35"/>
  <c r="H35"/>
  <c r="G35"/>
  <c r="C35"/>
  <c r="L34"/>
  <c r="M34" s="1"/>
  <c r="G34"/>
  <c r="H34" s="1"/>
  <c r="C34"/>
  <c r="M33"/>
  <c r="L33"/>
  <c r="H33"/>
  <c r="G33"/>
  <c r="C33"/>
  <c r="L32"/>
  <c r="M32" s="1"/>
  <c r="G32"/>
  <c r="H32" s="1"/>
  <c r="C32"/>
  <c r="M31"/>
  <c r="L31"/>
  <c r="H31"/>
  <c r="G31"/>
  <c r="C31"/>
  <c r="L30"/>
  <c r="M30" s="1"/>
  <c r="G30"/>
  <c r="H30" s="1"/>
  <c r="C30"/>
  <c r="M29"/>
  <c r="L29"/>
  <c r="H29"/>
  <c r="G29"/>
  <c r="C29"/>
  <c r="L28"/>
  <c r="M28" s="1"/>
  <c r="G28"/>
  <c r="H28" s="1"/>
  <c r="C28"/>
  <c r="M27"/>
  <c r="L27"/>
  <c r="H27"/>
  <c r="G27"/>
  <c r="C27"/>
  <c r="L26"/>
  <c r="M26" s="1"/>
  <c r="G26"/>
  <c r="H26" s="1"/>
  <c r="C26"/>
  <c r="M25"/>
  <c r="L25"/>
  <c r="G25"/>
  <c r="H25" s="1"/>
  <c r="C25"/>
  <c r="L24"/>
  <c r="M24" s="1"/>
  <c r="G24"/>
  <c r="H24" s="1"/>
  <c r="C24"/>
  <c r="L23"/>
  <c r="M23" s="1"/>
  <c r="G23"/>
  <c r="H23" s="1"/>
  <c r="C23"/>
  <c r="L22"/>
  <c r="M22" s="1"/>
  <c r="G22"/>
  <c r="H22" s="1"/>
  <c r="C22"/>
  <c r="L21"/>
  <c r="M21" s="1"/>
  <c r="G21"/>
  <c r="H21" s="1"/>
  <c r="C21"/>
  <c r="L20"/>
  <c r="M20" s="1"/>
  <c r="G20"/>
  <c r="H20" s="1"/>
  <c r="C20"/>
  <c r="L19"/>
  <c r="M19" s="1"/>
  <c r="G19"/>
  <c r="H19" s="1"/>
  <c r="C19"/>
  <c r="M18"/>
  <c r="L18"/>
  <c r="H18"/>
  <c r="G18"/>
  <c r="C18"/>
  <c r="L17"/>
  <c r="M17" s="1"/>
  <c r="G17"/>
  <c r="H17" s="1"/>
  <c r="C17"/>
  <c r="M16"/>
  <c r="L16"/>
  <c r="H16"/>
  <c r="G16"/>
  <c r="C16"/>
  <c r="L15"/>
  <c r="M15" s="1"/>
  <c r="G15"/>
  <c r="H15" s="1"/>
  <c r="C15"/>
  <c r="M14"/>
  <c r="L14"/>
  <c r="H14"/>
  <c r="G14"/>
  <c r="C14"/>
  <c r="L13"/>
  <c r="M13" s="1"/>
  <c r="M188" s="1"/>
  <c r="M225" s="1"/>
  <c r="G13"/>
  <c r="H13" s="1"/>
  <c r="H188" s="1"/>
  <c r="C13"/>
  <c r="H219" i="4"/>
  <c r="H217"/>
  <c r="L213"/>
  <c r="M213" s="1"/>
  <c r="G213"/>
  <c r="H213" s="1"/>
  <c r="L212"/>
  <c r="M212" s="1"/>
  <c r="G212"/>
  <c r="H212" s="1"/>
  <c r="L211"/>
  <c r="M211" s="1"/>
  <c r="G211"/>
  <c r="H211" s="1"/>
  <c r="L210"/>
  <c r="M210" s="1"/>
  <c r="G210"/>
  <c r="H210" s="1"/>
  <c r="L209"/>
  <c r="M209" s="1"/>
  <c r="G209"/>
  <c r="H209" s="1"/>
  <c r="L208"/>
  <c r="M208" s="1"/>
  <c r="G208"/>
  <c r="H208" s="1"/>
  <c r="L207"/>
  <c r="M207" s="1"/>
  <c r="G207"/>
  <c r="H207" s="1"/>
  <c r="L206"/>
  <c r="M206" s="1"/>
  <c r="G206"/>
  <c r="H206" s="1"/>
  <c r="L205"/>
  <c r="M205" s="1"/>
  <c r="G205"/>
  <c r="H205" s="1"/>
  <c r="L204"/>
  <c r="M204" s="1"/>
  <c r="G204"/>
  <c r="H204" s="1"/>
  <c r="L203"/>
  <c r="M203" s="1"/>
  <c r="G203"/>
  <c r="H203" s="1"/>
  <c r="L202"/>
  <c r="M202" s="1"/>
  <c r="G202"/>
  <c r="H202" s="1"/>
  <c r="L201"/>
  <c r="M201" s="1"/>
  <c r="G201"/>
  <c r="H201" s="1"/>
  <c r="L200"/>
  <c r="M200" s="1"/>
  <c r="G200"/>
  <c r="H200" s="1"/>
  <c r="L199"/>
  <c r="M199" s="1"/>
  <c r="G199"/>
  <c r="H199" s="1"/>
  <c r="L198"/>
  <c r="M198" s="1"/>
  <c r="G198"/>
  <c r="H198" s="1"/>
  <c r="L197"/>
  <c r="M197" s="1"/>
  <c r="G197"/>
  <c r="H197" s="1"/>
  <c r="L196"/>
  <c r="M196" s="1"/>
  <c r="M215" s="1"/>
  <c r="G196"/>
  <c r="H196" s="1"/>
  <c r="H215" s="1"/>
  <c r="H221" s="1"/>
  <c r="H190"/>
  <c r="H227" s="1"/>
  <c r="L186"/>
  <c r="M186" s="1"/>
  <c r="G186"/>
  <c r="H186" s="1"/>
  <c r="C186"/>
  <c r="M185"/>
  <c r="L185"/>
  <c r="H185"/>
  <c r="G185"/>
  <c r="C185"/>
  <c r="L184"/>
  <c r="M184" s="1"/>
  <c r="G184"/>
  <c r="H184" s="1"/>
  <c r="C184"/>
  <c r="M183"/>
  <c r="L183"/>
  <c r="H183"/>
  <c r="G183"/>
  <c r="C183"/>
  <c r="L182"/>
  <c r="M182" s="1"/>
  <c r="G182"/>
  <c r="H182" s="1"/>
  <c r="C182"/>
  <c r="M181"/>
  <c r="L181"/>
  <c r="H181"/>
  <c r="G181"/>
  <c r="C181"/>
  <c r="L180"/>
  <c r="M180" s="1"/>
  <c r="G180"/>
  <c r="H180" s="1"/>
  <c r="C180"/>
  <c r="M179"/>
  <c r="L179"/>
  <c r="H179"/>
  <c r="G179"/>
  <c r="C179"/>
  <c r="L178"/>
  <c r="M178" s="1"/>
  <c r="G178"/>
  <c r="H178" s="1"/>
  <c r="C178"/>
  <c r="M177"/>
  <c r="L177"/>
  <c r="H177"/>
  <c r="G177"/>
  <c r="C177"/>
  <c r="L176"/>
  <c r="M176" s="1"/>
  <c r="G176"/>
  <c r="H176" s="1"/>
  <c r="C176"/>
  <c r="M175"/>
  <c r="L175"/>
  <c r="H175"/>
  <c r="G175"/>
  <c r="C175"/>
  <c r="L174"/>
  <c r="M174" s="1"/>
  <c r="G174"/>
  <c r="H174" s="1"/>
  <c r="C174"/>
  <c r="M173"/>
  <c r="L173"/>
  <c r="H173"/>
  <c r="G173"/>
  <c r="C173"/>
  <c r="L172"/>
  <c r="M172" s="1"/>
  <c r="G172"/>
  <c r="H172" s="1"/>
  <c r="C172"/>
  <c r="M171"/>
  <c r="L171"/>
  <c r="H171"/>
  <c r="G171"/>
  <c r="C171"/>
  <c r="L170"/>
  <c r="M170" s="1"/>
  <c r="G170"/>
  <c r="H170" s="1"/>
  <c r="C170"/>
  <c r="M169"/>
  <c r="L169"/>
  <c r="H169"/>
  <c r="G169"/>
  <c r="C169"/>
  <c r="L168"/>
  <c r="M168" s="1"/>
  <c r="G168"/>
  <c r="H168" s="1"/>
  <c r="C168"/>
  <c r="M167"/>
  <c r="L167"/>
  <c r="H167"/>
  <c r="G167"/>
  <c r="C167"/>
  <c r="L166"/>
  <c r="M166" s="1"/>
  <c r="G166"/>
  <c r="H166" s="1"/>
  <c r="C166"/>
  <c r="M165"/>
  <c r="L165"/>
  <c r="H165"/>
  <c r="G165"/>
  <c r="C165"/>
  <c r="L164"/>
  <c r="M164" s="1"/>
  <c r="G164"/>
  <c r="H164" s="1"/>
  <c r="C164"/>
  <c r="M163"/>
  <c r="L163"/>
  <c r="H163"/>
  <c r="G163"/>
  <c r="C163"/>
  <c r="L162"/>
  <c r="M162" s="1"/>
  <c r="G162"/>
  <c r="H162" s="1"/>
  <c r="C162"/>
  <c r="M161"/>
  <c r="L161"/>
  <c r="H161"/>
  <c r="G161"/>
  <c r="C161"/>
  <c r="L160"/>
  <c r="M160" s="1"/>
  <c r="G160"/>
  <c r="H160" s="1"/>
  <c r="C160"/>
  <c r="M159"/>
  <c r="L159"/>
  <c r="H159"/>
  <c r="G159"/>
  <c r="C159"/>
  <c r="L158"/>
  <c r="M158" s="1"/>
  <c r="G158"/>
  <c r="H158" s="1"/>
  <c r="C158"/>
  <c r="M157"/>
  <c r="L157"/>
  <c r="H157"/>
  <c r="G157"/>
  <c r="C157"/>
  <c r="L156"/>
  <c r="M156" s="1"/>
  <c r="G156"/>
  <c r="H156" s="1"/>
  <c r="C156"/>
  <c r="M155"/>
  <c r="L155"/>
  <c r="H155"/>
  <c r="G155"/>
  <c r="C155"/>
  <c r="L154"/>
  <c r="M154" s="1"/>
  <c r="G154"/>
  <c r="H154" s="1"/>
  <c r="C154"/>
  <c r="M153"/>
  <c r="L153"/>
  <c r="H153"/>
  <c r="G153"/>
  <c r="C153"/>
  <c r="L152"/>
  <c r="M152" s="1"/>
  <c r="G152"/>
  <c r="H152" s="1"/>
  <c r="C152"/>
  <c r="M151"/>
  <c r="L151"/>
  <c r="H151"/>
  <c r="G151"/>
  <c r="C151"/>
  <c r="L150"/>
  <c r="M150" s="1"/>
  <c r="G150"/>
  <c r="H150" s="1"/>
  <c r="C150"/>
  <c r="M149"/>
  <c r="L149"/>
  <c r="H149"/>
  <c r="G149"/>
  <c r="C149"/>
  <c r="L148"/>
  <c r="M148" s="1"/>
  <c r="G148"/>
  <c r="H148" s="1"/>
  <c r="C148"/>
  <c r="M147"/>
  <c r="L147"/>
  <c r="H147"/>
  <c r="G147"/>
  <c r="C147"/>
  <c r="L146"/>
  <c r="M146" s="1"/>
  <c r="G146"/>
  <c r="H146" s="1"/>
  <c r="C146"/>
  <c r="M145"/>
  <c r="L145"/>
  <c r="H145"/>
  <c r="G145"/>
  <c r="C145"/>
  <c r="L144"/>
  <c r="M144" s="1"/>
  <c r="G144"/>
  <c r="H144" s="1"/>
  <c r="C144"/>
  <c r="M143"/>
  <c r="L143"/>
  <c r="H143"/>
  <c r="G143"/>
  <c r="C143"/>
  <c r="L142"/>
  <c r="M142" s="1"/>
  <c r="G142"/>
  <c r="H142" s="1"/>
  <c r="C142"/>
  <c r="M141"/>
  <c r="L141"/>
  <c r="H141"/>
  <c r="G141"/>
  <c r="C141"/>
  <c r="L140"/>
  <c r="M140" s="1"/>
  <c r="G140"/>
  <c r="H140" s="1"/>
  <c r="C140"/>
  <c r="M139"/>
  <c r="L139"/>
  <c r="H139"/>
  <c r="G139"/>
  <c r="C139"/>
  <c r="L138"/>
  <c r="M138" s="1"/>
  <c r="G138"/>
  <c r="H138" s="1"/>
  <c r="C138"/>
  <c r="M137"/>
  <c r="L137"/>
  <c r="H137"/>
  <c r="G137"/>
  <c r="C137"/>
  <c r="L136"/>
  <c r="M136" s="1"/>
  <c r="G136"/>
  <c r="H136" s="1"/>
  <c r="C136"/>
  <c r="M135"/>
  <c r="L135"/>
  <c r="H135"/>
  <c r="G135"/>
  <c r="C135"/>
  <c r="L134"/>
  <c r="M134" s="1"/>
  <c r="G134"/>
  <c r="H134" s="1"/>
  <c r="C134"/>
  <c r="M133"/>
  <c r="L133"/>
  <c r="H133"/>
  <c r="G133"/>
  <c r="C133"/>
  <c r="L132"/>
  <c r="M132" s="1"/>
  <c r="G132"/>
  <c r="H132" s="1"/>
  <c r="C132"/>
  <c r="M131"/>
  <c r="L131"/>
  <c r="H131"/>
  <c r="G131"/>
  <c r="C131"/>
  <c r="L130"/>
  <c r="M130" s="1"/>
  <c r="G130"/>
  <c r="H130" s="1"/>
  <c r="C130"/>
  <c r="M129"/>
  <c r="L129"/>
  <c r="H129"/>
  <c r="G129"/>
  <c r="C129"/>
  <c r="L128"/>
  <c r="M128" s="1"/>
  <c r="G128"/>
  <c r="H128" s="1"/>
  <c r="C128"/>
  <c r="M127"/>
  <c r="L127"/>
  <c r="H127"/>
  <c r="G127"/>
  <c r="C127"/>
  <c r="L126"/>
  <c r="M126" s="1"/>
  <c r="G126"/>
  <c r="H126" s="1"/>
  <c r="C126"/>
  <c r="M125"/>
  <c r="L125"/>
  <c r="H125"/>
  <c r="G125"/>
  <c r="C125"/>
  <c r="L124"/>
  <c r="M124" s="1"/>
  <c r="G124"/>
  <c r="H124" s="1"/>
  <c r="C124"/>
  <c r="M123"/>
  <c r="L123"/>
  <c r="H123"/>
  <c r="G123"/>
  <c r="C123"/>
  <c r="L122"/>
  <c r="M122" s="1"/>
  <c r="G122"/>
  <c r="H122" s="1"/>
  <c r="C122"/>
  <c r="M121"/>
  <c r="L121"/>
  <c r="H121"/>
  <c r="G121"/>
  <c r="C121"/>
  <c r="L120"/>
  <c r="M120" s="1"/>
  <c r="G120"/>
  <c r="H120" s="1"/>
  <c r="C120"/>
  <c r="M119"/>
  <c r="L119"/>
  <c r="H119"/>
  <c r="G119"/>
  <c r="C119"/>
  <c r="L118"/>
  <c r="M118" s="1"/>
  <c r="G118"/>
  <c r="H118" s="1"/>
  <c r="C118"/>
  <c r="M117"/>
  <c r="L117"/>
  <c r="H117"/>
  <c r="G117"/>
  <c r="C117"/>
  <c r="L116"/>
  <c r="M116" s="1"/>
  <c r="G116"/>
  <c r="H116" s="1"/>
  <c r="C116"/>
  <c r="M115"/>
  <c r="L115"/>
  <c r="H115"/>
  <c r="G115"/>
  <c r="C115"/>
  <c r="L114"/>
  <c r="M114" s="1"/>
  <c r="G114"/>
  <c r="H114" s="1"/>
  <c r="C114"/>
  <c r="M113"/>
  <c r="L113"/>
  <c r="H113"/>
  <c r="G113"/>
  <c r="C113"/>
  <c r="L112"/>
  <c r="M112" s="1"/>
  <c r="G112"/>
  <c r="H112" s="1"/>
  <c r="C112"/>
  <c r="M111"/>
  <c r="L111"/>
  <c r="H111"/>
  <c r="G111"/>
  <c r="C111"/>
  <c r="L110"/>
  <c r="M110" s="1"/>
  <c r="G110"/>
  <c r="H110" s="1"/>
  <c r="C110"/>
  <c r="M109"/>
  <c r="L109"/>
  <c r="H109"/>
  <c r="G109"/>
  <c r="C109"/>
  <c r="L108"/>
  <c r="M108" s="1"/>
  <c r="G108"/>
  <c r="H108" s="1"/>
  <c r="C108"/>
  <c r="M107"/>
  <c r="L107"/>
  <c r="H107"/>
  <c r="G107"/>
  <c r="C107"/>
  <c r="L106"/>
  <c r="M106" s="1"/>
  <c r="G106"/>
  <c r="H106" s="1"/>
  <c r="C106"/>
  <c r="M105"/>
  <c r="L105"/>
  <c r="H105"/>
  <c r="G105"/>
  <c r="C105"/>
  <c r="L104"/>
  <c r="M104" s="1"/>
  <c r="G104"/>
  <c r="H104" s="1"/>
  <c r="C104"/>
  <c r="M103"/>
  <c r="L103"/>
  <c r="H103"/>
  <c r="G103"/>
  <c r="C103"/>
  <c r="L102"/>
  <c r="M102" s="1"/>
  <c r="G102"/>
  <c r="H102" s="1"/>
  <c r="C102"/>
  <c r="M101"/>
  <c r="L101"/>
  <c r="H101"/>
  <c r="G101"/>
  <c r="C101"/>
  <c r="L100"/>
  <c r="M100" s="1"/>
  <c r="G100"/>
  <c r="H100" s="1"/>
  <c r="C100"/>
  <c r="M99"/>
  <c r="L99"/>
  <c r="H99"/>
  <c r="G99"/>
  <c r="C99"/>
  <c r="L98"/>
  <c r="M98" s="1"/>
  <c r="G98"/>
  <c r="H98" s="1"/>
  <c r="C98"/>
  <c r="M97"/>
  <c r="L97"/>
  <c r="H97"/>
  <c r="G97"/>
  <c r="C97"/>
  <c r="L96"/>
  <c r="M96" s="1"/>
  <c r="G96"/>
  <c r="H96" s="1"/>
  <c r="C96"/>
  <c r="M95"/>
  <c r="L95"/>
  <c r="H95"/>
  <c r="G95"/>
  <c r="C95"/>
  <c r="L94"/>
  <c r="M94" s="1"/>
  <c r="G94"/>
  <c r="H94" s="1"/>
  <c r="C94"/>
  <c r="M93"/>
  <c r="L93"/>
  <c r="H93"/>
  <c r="G93"/>
  <c r="C93"/>
  <c r="L92"/>
  <c r="M92" s="1"/>
  <c r="G92"/>
  <c r="H92" s="1"/>
  <c r="C92"/>
  <c r="M91"/>
  <c r="L91"/>
  <c r="H91"/>
  <c r="G91"/>
  <c r="C91"/>
  <c r="L90"/>
  <c r="M90" s="1"/>
  <c r="G90"/>
  <c r="H90" s="1"/>
  <c r="C90"/>
  <c r="M89"/>
  <c r="L89"/>
  <c r="H89"/>
  <c r="G89"/>
  <c r="C89"/>
  <c r="L88"/>
  <c r="M88" s="1"/>
  <c r="G88"/>
  <c r="H88" s="1"/>
  <c r="C88"/>
  <c r="M87"/>
  <c r="L87"/>
  <c r="H87"/>
  <c r="G87"/>
  <c r="C87"/>
  <c r="L86"/>
  <c r="M86" s="1"/>
  <c r="G86"/>
  <c r="H86" s="1"/>
  <c r="C86"/>
  <c r="M85"/>
  <c r="L85"/>
  <c r="H85"/>
  <c r="G85"/>
  <c r="C85"/>
  <c r="L84"/>
  <c r="M84" s="1"/>
  <c r="G84"/>
  <c r="H84" s="1"/>
  <c r="C84"/>
  <c r="M83"/>
  <c r="L83"/>
  <c r="H83"/>
  <c r="G83"/>
  <c r="C83"/>
  <c r="L82"/>
  <c r="M82" s="1"/>
  <c r="G82"/>
  <c r="H82" s="1"/>
  <c r="C82"/>
  <c r="M81"/>
  <c r="L81"/>
  <c r="H81"/>
  <c r="G81"/>
  <c r="C81"/>
  <c r="L80"/>
  <c r="M80" s="1"/>
  <c r="G80"/>
  <c r="H80" s="1"/>
  <c r="C80"/>
  <c r="M79"/>
  <c r="L79"/>
  <c r="H79"/>
  <c r="G79"/>
  <c r="C79"/>
  <c r="L78"/>
  <c r="M78" s="1"/>
  <c r="G78"/>
  <c r="H78" s="1"/>
  <c r="C78"/>
  <c r="M77"/>
  <c r="L77"/>
  <c r="H77"/>
  <c r="G77"/>
  <c r="C77"/>
  <c r="L76"/>
  <c r="M76" s="1"/>
  <c r="G76"/>
  <c r="H76" s="1"/>
  <c r="C76"/>
  <c r="M75"/>
  <c r="L75"/>
  <c r="H75"/>
  <c r="G75"/>
  <c r="C75"/>
  <c r="L74"/>
  <c r="M74" s="1"/>
  <c r="G74"/>
  <c r="H74" s="1"/>
  <c r="C74"/>
  <c r="M73"/>
  <c r="L73"/>
  <c r="H73"/>
  <c r="G73"/>
  <c r="C73"/>
  <c r="L72"/>
  <c r="M72" s="1"/>
  <c r="G72"/>
  <c r="H72" s="1"/>
  <c r="C72"/>
  <c r="M71"/>
  <c r="L71"/>
  <c r="G71"/>
  <c r="H71" s="1"/>
  <c r="C71"/>
  <c r="M70"/>
  <c r="L70"/>
  <c r="H70"/>
  <c r="G70"/>
  <c r="C70"/>
  <c r="L69"/>
  <c r="M69" s="1"/>
  <c r="G69"/>
  <c r="H69" s="1"/>
  <c r="C69"/>
  <c r="M68"/>
  <c r="L68"/>
  <c r="H68"/>
  <c r="G68"/>
  <c r="C68"/>
  <c r="L67"/>
  <c r="M67" s="1"/>
  <c r="G67"/>
  <c r="H67" s="1"/>
  <c r="C67"/>
  <c r="M66"/>
  <c r="L66"/>
  <c r="H66"/>
  <c r="G66"/>
  <c r="C66"/>
  <c r="L65"/>
  <c r="M65" s="1"/>
  <c r="G65"/>
  <c r="H65" s="1"/>
  <c r="C65"/>
  <c r="M64"/>
  <c r="L64"/>
  <c r="H64"/>
  <c r="G64"/>
  <c r="C64"/>
  <c r="L63"/>
  <c r="M63" s="1"/>
  <c r="G63"/>
  <c r="H63" s="1"/>
  <c r="C63"/>
  <c r="M62"/>
  <c r="L62"/>
  <c r="H62"/>
  <c r="G62"/>
  <c r="C62"/>
  <c r="L61"/>
  <c r="M61" s="1"/>
  <c r="G61"/>
  <c r="H61" s="1"/>
  <c r="C61"/>
  <c r="M60"/>
  <c r="L60"/>
  <c r="H60"/>
  <c r="G60"/>
  <c r="C60"/>
  <c r="L59"/>
  <c r="M59" s="1"/>
  <c r="G59"/>
  <c r="H59" s="1"/>
  <c r="C59"/>
  <c r="M58"/>
  <c r="L58"/>
  <c r="H58"/>
  <c r="G58"/>
  <c r="C58"/>
  <c r="L57"/>
  <c r="M57" s="1"/>
  <c r="G57"/>
  <c r="H57" s="1"/>
  <c r="C57"/>
  <c r="M56"/>
  <c r="L56"/>
  <c r="H56"/>
  <c r="G56"/>
  <c r="C56"/>
  <c r="L55"/>
  <c r="M55" s="1"/>
  <c r="G55"/>
  <c r="H55" s="1"/>
  <c r="C55"/>
  <c r="M54"/>
  <c r="L54"/>
  <c r="H54"/>
  <c r="G54"/>
  <c r="C54"/>
  <c r="L53"/>
  <c r="M53" s="1"/>
  <c r="G53"/>
  <c r="H53" s="1"/>
  <c r="C53"/>
  <c r="M52"/>
  <c r="L52"/>
  <c r="H52"/>
  <c r="G52"/>
  <c r="C52"/>
  <c r="L51"/>
  <c r="M51" s="1"/>
  <c r="G51"/>
  <c r="H51" s="1"/>
  <c r="C51"/>
  <c r="M50"/>
  <c r="L50"/>
  <c r="H50"/>
  <c r="G50"/>
  <c r="C50"/>
  <c r="L49"/>
  <c r="M49" s="1"/>
  <c r="G49"/>
  <c r="H49" s="1"/>
  <c r="C49"/>
  <c r="M48"/>
  <c r="L48"/>
  <c r="H48"/>
  <c r="G48"/>
  <c r="C48"/>
  <c r="L47"/>
  <c r="M47" s="1"/>
  <c r="G47"/>
  <c r="H47" s="1"/>
  <c r="C47"/>
  <c r="M46"/>
  <c r="L46"/>
  <c r="H46"/>
  <c r="G46"/>
  <c r="C46"/>
  <c r="L45"/>
  <c r="M45" s="1"/>
  <c r="G45"/>
  <c r="H45" s="1"/>
  <c r="C45"/>
  <c r="M44"/>
  <c r="L44"/>
  <c r="H44"/>
  <c r="G44"/>
  <c r="C44"/>
  <c r="L43"/>
  <c r="M43" s="1"/>
  <c r="G43"/>
  <c r="H43" s="1"/>
  <c r="C43"/>
  <c r="M42"/>
  <c r="L42"/>
  <c r="H42"/>
  <c r="G42"/>
  <c r="C42"/>
  <c r="L41"/>
  <c r="M41" s="1"/>
  <c r="G41"/>
  <c r="H41" s="1"/>
  <c r="C41"/>
  <c r="M40"/>
  <c r="L40"/>
  <c r="H40"/>
  <c r="G40"/>
  <c r="C40"/>
  <c r="L39"/>
  <c r="M39" s="1"/>
  <c r="G39"/>
  <c r="H39" s="1"/>
  <c r="C39"/>
  <c r="M38"/>
  <c r="L38"/>
  <c r="H38"/>
  <c r="G38"/>
  <c r="C38"/>
  <c r="L37"/>
  <c r="M37" s="1"/>
  <c r="G37"/>
  <c r="H37" s="1"/>
  <c r="C37"/>
  <c r="M36"/>
  <c r="L36"/>
  <c r="H36"/>
  <c r="G36"/>
  <c r="C36"/>
  <c r="L35"/>
  <c r="M35" s="1"/>
  <c r="G35"/>
  <c r="H35" s="1"/>
  <c r="C35"/>
  <c r="M34"/>
  <c r="L34"/>
  <c r="H34"/>
  <c r="G34"/>
  <c r="C34"/>
  <c r="L33"/>
  <c r="M33" s="1"/>
  <c r="G33"/>
  <c r="H33" s="1"/>
  <c r="C33"/>
  <c r="M32"/>
  <c r="L32"/>
  <c r="H32"/>
  <c r="G32"/>
  <c r="C32"/>
  <c r="L31"/>
  <c r="M31" s="1"/>
  <c r="G31"/>
  <c r="H31" s="1"/>
  <c r="C31"/>
  <c r="M30"/>
  <c r="L30"/>
  <c r="H30"/>
  <c r="G30"/>
  <c r="C30"/>
  <c r="L29"/>
  <c r="M29" s="1"/>
  <c r="G29"/>
  <c r="H29" s="1"/>
  <c r="C29"/>
  <c r="M28"/>
  <c r="L28"/>
  <c r="H28"/>
  <c r="G28"/>
  <c r="C28"/>
  <c r="L27"/>
  <c r="M27" s="1"/>
  <c r="G27"/>
  <c r="H27" s="1"/>
  <c r="C27"/>
  <c r="M26"/>
  <c r="L26"/>
  <c r="H26"/>
  <c r="G26"/>
  <c r="C26"/>
  <c r="L25"/>
  <c r="M25" s="1"/>
  <c r="G25"/>
  <c r="H25" s="1"/>
  <c r="C25"/>
  <c r="M24"/>
  <c r="L24"/>
  <c r="H24"/>
  <c r="G24"/>
  <c r="C24"/>
  <c r="L23"/>
  <c r="M23" s="1"/>
  <c r="G23"/>
  <c r="H23" s="1"/>
  <c r="C23"/>
  <c r="M22"/>
  <c r="L22"/>
  <c r="H22"/>
  <c r="G22"/>
  <c r="C22"/>
  <c r="L21"/>
  <c r="M21" s="1"/>
  <c r="G21"/>
  <c r="H21" s="1"/>
  <c r="C21"/>
  <c r="M20"/>
  <c r="L20"/>
  <c r="H20"/>
  <c r="G20"/>
  <c r="C20"/>
  <c r="L19"/>
  <c r="M19" s="1"/>
  <c r="G19"/>
  <c r="H19" s="1"/>
  <c r="C19"/>
  <c r="M18"/>
  <c r="L18"/>
  <c r="H18"/>
  <c r="G18"/>
  <c r="C18"/>
  <c r="L17"/>
  <c r="M17" s="1"/>
  <c r="G17"/>
  <c r="H17" s="1"/>
  <c r="C17"/>
  <c r="M16"/>
  <c r="L16"/>
  <c r="H16"/>
  <c r="G16"/>
  <c r="C16"/>
  <c r="L15"/>
  <c r="M15" s="1"/>
  <c r="G15"/>
  <c r="H15" s="1"/>
  <c r="C15"/>
  <c r="M14"/>
  <c r="L14"/>
  <c r="H14"/>
  <c r="G14"/>
  <c r="C14"/>
  <c r="L13"/>
  <c r="M13" s="1"/>
  <c r="M188" s="1"/>
  <c r="M225" s="1"/>
  <c r="G13"/>
  <c r="H13" s="1"/>
  <c r="H188" s="1"/>
  <c r="C13"/>
  <c r="A11" i="2"/>
  <c r="A12" s="1"/>
  <c r="A13" s="1"/>
  <c r="A14" s="1"/>
  <c r="A15" s="1"/>
  <c r="A16" s="1"/>
  <c r="A17" s="1"/>
  <c r="A18" s="1"/>
  <c r="A19" s="1"/>
  <c r="A20" s="1"/>
  <c r="H225" i="4" l="1"/>
  <c r="H229" s="1"/>
  <c r="H192"/>
  <c r="H225" i="5"/>
  <c r="H229" s="1"/>
  <c r="H192"/>
  <c r="G24" i="6"/>
  <c r="H32"/>
  <c r="G40"/>
  <c r="H48"/>
  <c r="G56"/>
  <c r="H64"/>
  <c r="G72"/>
  <c r="H80"/>
  <c r="F61" i="1"/>
  <c r="G232" i="5" l="1"/>
  <c r="K232"/>
  <c r="D232"/>
  <c r="G232" i="4"/>
  <c r="D232"/>
  <c r="K232"/>
</calcChain>
</file>

<file path=xl/sharedStrings.xml><?xml version="1.0" encoding="utf-8"?>
<sst xmlns="http://schemas.openxmlformats.org/spreadsheetml/2006/main" count="786" uniqueCount="338">
  <si>
    <t>LAMPIRAN I</t>
  </si>
  <si>
    <t>No</t>
  </si>
  <si>
    <t>Nama Jabatan</t>
  </si>
  <si>
    <t>Eselon II</t>
  </si>
  <si>
    <t>Eselon III</t>
  </si>
  <si>
    <t>Eselon IV</t>
  </si>
  <si>
    <t>Jml Kebutuhan Tambahan Pegawai</t>
  </si>
  <si>
    <t>Jumlah</t>
  </si>
  <si>
    <t>Subbagian Tata Usaha</t>
  </si>
  <si>
    <t>Subbagian Keuangan</t>
  </si>
  <si>
    <t>Subbagian Kepegawaian</t>
  </si>
  <si>
    <t>Pengadministrasi Poliklinik</t>
  </si>
  <si>
    <t>Analis Ketatalaksanaan</t>
  </si>
  <si>
    <t>Pengolah Data Kerja Sama</t>
  </si>
  <si>
    <t>Pengadministrasi Umum</t>
  </si>
  <si>
    <t>Pengadministrasi Kerja Sama</t>
  </si>
  <si>
    <t>Teknisi Laboratorium Bahasa</t>
  </si>
  <si>
    <t>Pengelola Pengadaan Barang/Jasa Pertama</t>
  </si>
  <si>
    <t>Perawat Pelaksana</t>
  </si>
  <si>
    <t>Pustakawan Penyelia</t>
  </si>
  <si>
    <t>Pengolah Bahan Pustaka</t>
  </si>
  <si>
    <t>UPT Perpustakaan</t>
  </si>
  <si>
    <t>Pranata Komputer Pertama</t>
  </si>
  <si>
    <t>Teknisi Komputer</t>
  </si>
  <si>
    <t>Pengadministrasi Penelitian dan Pengabdian kepada Masyarakat</t>
  </si>
  <si>
    <t>Pengolah Data Akademik</t>
  </si>
  <si>
    <t>Jurusan Teknik Elektro</t>
  </si>
  <si>
    <t>Pengadministrasi Sarana Pendidikan</t>
  </si>
  <si>
    <t>Jurusan Teknik Mesin</t>
  </si>
  <si>
    <t>Subbagian Akademik dan Kemahasiswaan</t>
  </si>
  <si>
    <t>Analis Pelaksanaan Program dan Anggaran</t>
  </si>
  <si>
    <t>Penyusun Informasi dan Publikasi</t>
  </si>
  <si>
    <t>Analis Perencanaan dan Pengembangan Pegawai</t>
  </si>
  <si>
    <t>Pranata Komputer Penyelia</t>
  </si>
  <si>
    <t>Pranata Komputer Pelaksana Lanjutan</t>
  </si>
  <si>
    <t>Pranata Komputer Pelaksana</t>
  </si>
  <si>
    <t>Jurusan Administrasi Niaga</t>
  </si>
  <si>
    <t>Jurusan Akuntansi</t>
  </si>
  <si>
    <t>Bagian Umum dan Keuangan</t>
  </si>
  <si>
    <t>Pranata Komputer Muda</t>
  </si>
  <si>
    <t>UPT Bahasa</t>
  </si>
  <si>
    <t>Pengolah Data Evaluasi dan Penjaminan Mutu Pendidikan</t>
  </si>
  <si>
    <t>Bagian Akademik, Kemahasiswaan, Perencanaan, dan Kerja Sama</t>
  </si>
  <si>
    <t>Subbagian Perencanaan</t>
  </si>
  <si>
    <t xml:space="preserve">Pengolah Data Kemahasiswaan dan Alumni </t>
  </si>
  <si>
    <t>Subbagian Kerja Sama</t>
  </si>
  <si>
    <t>Dokter Pertama</t>
  </si>
  <si>
    <t xml:space="preserve">Analis Kepegawaian Pertama </t>
  </si>
  <si>
    <t xml:space="preserve">Analis Kepegawaian Pelaksana Lanjutan  </t>
  </si>
  <si>
    <t>Pengolah Surat Permintaan Pembayaran</t>
  </si>
  <si>
    <t xml:space="preserve">Petugas Perpustakaan </t>
  </si>
  <si>
    <t>UPT Pusat Teknologi Informasi dan Komunikasi</t>
  </si>
  <si>
    <t>UPT Perawatan dan Perbaikan Sarana Pendidikan</t>
  </si>
  <si>
    <t>Pengolah Data Penelitian dan Pengabdian Kepada masyarakat</t>
  </si>
  <si>
    <t>Pusat Penelitian dan Pengabdian kepada Masyarakat</t>
  </si>
  <si>
    <t>Pengolah Data Penjaminan Mutu</t>
  </si>
  <si>
    <t>Pusat Penjaminan Mutu</t>
  </si>
  <si>
    <t>Pengolah Data Pengembangan Pembelajaran</t>
  </si>
  <si>
    <t>Pusat Pengembangan Pembelajaran</t>
  </si>
  <si>
    <t xml:space="preserve">Pranata Laboratorium Pendidikan Pertama </t>
  </si>
  <si>
    <t xml:space="preserve">Pranata Laboratorium Pendidikan Muda </t>
  </si>
  <si>
    <t xml:space="preserve">Pranata Laboratorium Pendidikan Pelaksana </t>
  </si>
  <si>
    <t xml:space="preserve">Pranata Laboratorium Pendidikan Pelaksana Pemula </t>
  </si>
  <si>
    <t>jurusan Teknik Sipil</t>
  </si>
  <si>
    <t>JUMLAH KEBUTUHAN PEGAWAI PER JENIS JABATAN</t>
  </si>
  <si>
    <t>(TENAGA KEPENDIDIKAN)</t>
  </si>
  <si>
    <t>UNIT KERJA : POLITEKNIK NEGERI SEMARANG</t>
  </si>
  <si>
    <t>LAMPIRAN II</t>
  </si>
  <si>
    <t>DAFTAR USUL TAMBAHAN FORMASI CPNS TENAGA KEPENDIDIKAN TAHUN 2015</t>
  </si>
  <si>
    <t>MENURUT SKALA PRIORITAS</t>
  </si>
  <si>
    <t/>
  </si>
  <si>
    <t>Jenjang</t>
  </si>
  <si>
    <t>Kualifikasi Pendidikan</t>
  </si>
  <si>
    <t>Gol Ruang</t>
  </si>
  <si>
    <t>Urutan Prioritas</t>
  </si>
  <si>
    <t>1</t>
  </si>
  <si>
    <t>……………………………… 2015</t>
  </si>
  <si>
    <t>…………………………………</t>
  </si>
  <si>
    <t>………………………………………</t>
  </si>
  <si>
    <t>UNIT KERJA : …..</t>
  </si>
  <si>
    <t>LAMPIRAN III</t>
  </si>
  <si>
    <t>DAFTAR NOMINATIF DOSEN</t>
  </si>
  <si>
    <t>KONDISI 31 DESEMBER 2014</t>
  </si>
  <si>
    <t>NO</t>
  </si>
  <si>
    <t>NAMA JABATAN</t>
  </si>
  <si>
    <t>FAKULTAS/LEMBAGA / PUSAT</t>
  </si>
  <si>
    <t>JURUSAN</t>
  </si>
  <si>
    <t>NAMA</t>
  </si>
  <si>
    <t>NIP</t>
  </si>
  <si>
    <t>PANGKAT TERAKHIR</t>
  </si>
  <si>
    <t>GOLONGAN TERAKHIR</t>
  </si>
  <si>
    <t>JENJANG JABATAN</t>
  </si>
  <si>
    <t>JENJANG PENDIDIKAN TERAKHIR</t>
  </si>
  <si>
    <t>KETERANGAN</t>
  </si>
  <si>
    <t>Rektor</t>
  </si>
  <si>
    <t>Wakil Rektor I</t>
  </si>
  <si>
    <t>Wakil Rektor II</t>
  </si>
  <si>
    <t>Wakil Rektor III</t>
  </si>
  <si>
    <t>Dekan</t>
  </si>
  <si>
    <t>Fakultas ….</t>
  </si>
  <si>
    <t>-</t>
  </si>
  <si>
    <t>Wakil Dekan I</t>
  </si>
  <si>
    <t>Wakil Dekan II</t>
  </si>
  <si>
    <t>Wakil Dekan III</t>
  </si>
  <si>
    <t>dst</t>
  </si>
  <si>
    <t>Ketua Jurusan</t>
  </si>
  <si>
    <t>Jurusan ….</t>
  </si>
  <si>
    <t>Sekretaris Jurusan</t>
  </si>
  <si>
    <t xml:space="preserve">Dosen </t>
  </si>
  <si>
    <t>LAMPIRAN IV</t>
  </si>
  <si>
    <t>ANALISIS KEBUTUHAN DOSEN</t>
  </si>
  <si>
    <t xml:space="preserve">UNIVERSITAS/INSTITUT/POLITEKNIK ........................... </t>
  </si>
  <si>
    <t>JURUSAN : …..</t>
  </si>
  <si>
    <t>Semester</t>
  </si>
  <si>
    <t>Mata Ajaran</t>
  </si>
  <si>
    <t>Kuliah dalam kelas</t>
  </si>
  <si>
    <t>Praktikum</t>
  </si>
  <si>
    <t>Nama Mata Kuliah</t>
  </si>
  <si>
    <t>SKS Mata Ajaran</t>
  </si>
  <si>
    <t>Kuliah (sks)</t>
  </si>
  <si>
    <t>Jumlah Kelas</t>
  </si>
  <si>
    <t>Jml mhs per
kelas</t>
  </si>
  <si>
    <t>Beban Kerja</t>
  </si>
  <si>
    <t>Ekuivalensi beban kerja (sks)</t>
  </si>
  <si>
    <t>Praktikum (sks)</t>
  </si>
  <si>
    <t>7</t>
  </si>
  <si>
    <t>8</t>
  </si>
  <si>
    <t>9</t>
  </si>
  <si>
    <t>10</t>
  </si>
  <si>
    <t>11</t>
  </si>
  <si>
    <t>12</t>
  </si>
  <si>
    <t>13</t>
  </si>
  <si>
    <t>PROGRAM S0/S1</t>
  </si>
  <si>
    <t xml:space="preserve">JUMLAH BEBAN KERJA SKS </t>
  </si>
  <si>
    <t>PEMBIMBINGAN SKRIPSI</t>
  </si>
  <si>
    <t>MAHASISWA</t>
  </si>
  <si>
    <t>=</t>
  </si>
  <si>
    <t>SKS</t>
  </si>
  <si>
    <t>TOTAL BEBAN KERJA S0/S1</t>
  </si>
  <si>
    <t>PROGRAM S2/S3</t>
  </si>
  <si>
    <t>PEMBIMBINGAN THESIS</t>
  </si>
  <si>
    <t>PEMBIMBINGAN DISERTASI</t>
  </si>
  <si>
    <t>TOTAL BEBAN KERJA S2/S3</t>
  </si>
  <si>
    <t>TOTAL JURUSAN (S0/S1/S2/S3)</t>
  </si>
  <si>
    <t>PEMBIMBINGAN PEMBIMBINGAN</t>
  </si>
  <si>
    <t>KEBUTUHAN DOSEN</t>
  </si>
  <si>
    <t>PERSENTASE ASISTEN AHLI LEBIH BANYAK</t>
  </si>
  <si>
    <t>PERSENTASE LEKTOR DAN LEKTOR KEPALA LEBIH BANYAK</t>
  </si>
  <si>
    <t>PERSENTASE GURU BESAR LEBIH BANYAK</t>
  </si>
  <si>
    <t>CONTOH</t>
  </si>
  <si>
    <t>UNIVERSITAS/INSTITUT/POLITEKNIK ........................... (A)</t>
  </si>
  <si>
    <t>JURUSAN : TEKNIK ELEKTRO</t>
  </si>
  <si>
    <t>I</t>
  </si>
  <si>
    <t>Kalkulus I</t>
  </si>
  <si>
    <t>Fisika Dasar I</t>
  </si>
  <si>
    <t>Pengantar Teknik Elektro</t>
  </si>
  <si>
    <t>Dasar Komputer dan Pemrograman</t>
  </si>
  <si>
    <t>Bahan-Bahan Listrik</t>
  </si>
  <si>
    <t>Menggambar Teknik Elektro</t>
  </si>
  <si>
    <t>II</t>
  </si>
  <si>
    <t>Kalkulus II</t>
  </si>
  <si>
    <t>Fisika Dasar II</t>
  </si>
  <si>
    <t>Pengukuran Besaran Listrik</t>
  </si>
  <si>
    <t>Dasar Konversi Energi</t>
  </si>
  <si>
    <t>Probablilitas dan Statistik</t>
  </si>
  <si>
    <t>III</t>
  </si>
  <si>
    <t>Matematika Teknik I</t>
  </si>
  <si>
    <t>Teknik Digital</t>
  </si>
  <si>
    <t>Dasar Elektronika</t>
  </si>
  <si>
    <t>Sistem Linear</t>
  </si>
  <si>
    <t>Rangkaian Listrik I</t>
  </si>
  <si>
    <t>Medan Elektromagnetik</t>
  </si>
  <si>
    <t>IV</t>
  </si>
  <si>
    <t>Matematika Teknik II</t>
  </si>
  <si>
    <t>Rangkaian Listrik II</t>
  </si>
  <si>
    <t>Dasar Sistem Kontrol</t>
  </si>
  <si>
    <t>Dasar Sistem Telekomunikasi</t>
  </si>
  <si>
    <t>Mikroprosesor</t>
  </si>
  <si>
    <t>Metode Numerik</t>
  </si>
  <si>
    <t>Manajemen Industri dan Proyek</t>
  </si>
  <si>
    <t>V</t>
  </si>
  <si>
    <t>Konsentrasi Teknik Tenaga Listrik</t>
  </si>
  <si>
    <t>Praktikum Dasar Sistem Kontrol</t>
  </si>
  <si>
    <t>Praktikum Mikroprosesor</t>
  </si>
  <si>
    <t>Medan Listrik I</t>
  </si>
  <si>
    <t>Transmisi Daya Listrik</t>
  </si>
  <si>
    <t>Gejala Medan Tinggi</t>
  </si>
  <si>
    <t>Termodinamika dan Penggerak Awal</t>
  </si>
  <si>
    <t>P3TT</t>
  </si>
  <si>
    <t>Distribusi Daya Listrik</t>
  </si>
  <si>
    <t>Iluminasi dan Instalasi Listrik</t>
  </si>
  <si>
    <t>Konsentrasi Teknik Telekomunikasi</t>
  </si>
  <si>
    <t>Pengolahan Sinyal Digital</t>
  </si>
  <si>
    <t>Teknik Transmisi</t>
  </si>
  <si>
    <t>Komunikasi Data</t>
  </si>
  <si>
    <t>Sistem Telekomunikasi</t>
  </si>
  <si>
    <t>Teori Informasi dan Pengkodean</t>
  </si>
  <si>
    <t>Jaringan Telekomunikasi</t>
  </si>
  <si>
    <t>Konsentrasi Elektronika</t>
  </si>
  <si>
    <t>Elektronika Analog</t>
  </si>
  <si>
    <t>Sistem Instrumentasi</t>
  </si>
  <si>
    <t>Divais Mikroelektronika</t>
  </si>
  <si>
    <t>Perancangan Sistem Digital</t>
  </si>
  <si>
    <t>Pengolahan Sinyal Elektronis</t>
  </si>
  <si>
    <t>Sistem Cerdas</t>
  </si>
  <si>
    <t>Konsentrasi Kontrol dan Instrumentasi</t>
  </si>
  <si>
    <t>Sistem Kontrol Multivariabel</t>
  </si>
  <si>
    <t>Teknik Optimasi</t>
  </si>
  <si>
    <t>Sistem Kontrol Analog</t>
  </si>
  <si>
    <t>Sistem Kontrol Tertanam</t>
  </si>
  <si>
    <t>Pemodelan dan Identifikasi</t>
  </si>
  <si>
    <t>Konsentrasi Teknologi Informasi</t>
  </si>
  <si>
    <t>Algoritma dan Struktur Data</t>
  </si>
  <si>
    <t>Organisasi dan Arsitektur Komputer</t>
  </si>
  <si>
    <t>Sistem Operasi</t>
  </si>
  <si>
    <t>Pemrograman Bahasa Rakitan</t>
  </si>
  <si>
    <t>Rekayasa Perangkat Lunak</t>
  </si>
  <si>
    <t>Sistem Basis Data</t>
  </si>
  <si>
    <t>Jaringan Komputer I</t>
  </si>
  <si>
    <t>VI</t>
  </si>
  <si>
    <t>Metode Penelitian</t>
  </si>
  <si>
    <t>Analisa Sistem Tenaga</t>
  </si>
  <si>
    <t>Mesin Listrik II</t>
  </si>
  <si>
    <t>Elektronika Daya</t>
  </si>
  <si>
    <t>Pembangkit Tenaga Listrik</t>
  </si>
  <si>
    <t>Praktikum Gejala Medan Tinggi</t>
  </si>
  <si>
    <t>Penggunaan Mesin Listrik</t>
  </si>
  <si>
    <t>Keamanan dan Keselamatan Kerja</t>
  </si>
  <si>
    <t>Sistem Komunikasi Digital</t>
  </si>
  <si>
    <t>Antena dan Propagasi</t>
  </si>
  <si>
    <t>Pengolahan Citra Digital</t>
  </si>
  <si>
    <t>Elektronika Telekomunikasi</t>
  </si>
  <si>
    <t>Proses Stokastik dan Pengolahan Sinyal Random</t>
  </si>
  <si>
    <t>Komunikasi Bergerak</t>
  </si>
  <si>
    <t>Praktikum Telekomunikasi II</t>
  </si>
  <si>
    <t>Praktikum Perancangan Sistem Digital</t>
  </si>
  <si>
    <t>Praktikum Elektronika Analog</t>
  </si>
  <si>
    <t>Sensor dan Aktuator</t>
  </si>
  <si>
    <t>Teknologi IC</t>
  </si>
  <si>
    <t>Elektronika RF</t>
  </si>
  <si>
    <t>Optoelektronika</t>
  </si>
  <si>
    <t>Topik Khusus Elektronika</t>
  </si>
  <si>
    <t>Sistem Kontrol Digital</t>
  </si>
  <si>
    <t>Sistem Kontrol Robust</t>
  </si>
  <si>
    <t>Kontrol Proses Manufakturing</t>
  </si>
  <si>
    <t>Komponen Sistem Kontrol</t>
  </si>
  <si>
    <t>Praktikum Sistem Kontrol Analog</t>
  </si>
  <si>
    <t>Praktikum Pemodelan dan Identifikasi Sistem</t>
  </si>
  <si>
    <t>Praktikum Sistem Basis Data</t>
  </si>
  <si>
    <t>Praktikum Jaringan Komputer I</t>
  </si>
  <si>
    <t>Praktikum Rekayasa Perangkat Lunak</t>
  </si>
  <si>
    <t>Jaringan Komputer II</t>
  </si>
  <si>
    <t>Pemrograman Berorientasi Objek</t>
  </si>
  <si>
    <t>Perencanaan Teknologi Informasi</t>
  </si>
  <si>
    <t>Teknik Komputer Interaktif</t>
  </si>
  <si>
    <t>VII</t>
  </si>
  <si>
    <t>Sistem Proteksi dan Rele</t>
  </si>
  <si>
    <t>Stabilitas dan Keandalan</t>
  </si>
  <si>
    <t>Pembumian Sistem Tenaga</t>
  </si>
  <si>
    <t>Aplikasi Komputer dalam Sistem Tenaga</t>
  </si>
  <si>
    <t>Konservasi Energi</t>
  </si>
  <si>
    <t>Praktikum Mesin Listrik</t>
  </si>
  <si>
    <t>Praktikum Penggunaan Mesin Listrik</t>
  </si>
  <si>
    <t>Rekayasa Trafik</t>
  </si>
  <si>
    <t>Komunikasi Digital Lanjut</t>
  </si>
  <si>
    <t>Pengolahan Sinyal Digital Lanjut</t>
  </si>
  <si>
    <t>Kinerja Jaringan Telekomunikasi</t>
  </si>
  <si>
    <t>Praktikum Telekomunikasi III</t>
  </si>
  <si>
    <t>Sistem Tertanam</t>
  </si>
  <si>
    <t>Sistem Kontrol Cerdas</t>
  </si>
  <si>
    <t>Teknik Kontrol Adaptif</t>
  </si>
  <si>
    <t>Sistem Skala Besar</t>
  </si>
  <si>
    <t>Teknik Kontrol Optimal</t>
  </si>
  <si>
    <t>Sistem Kontrol Berbasis Model</t>
  </si>
  <si>
    <t>Praktikum Sistem Kontrol Digital</t>
  </si>
  <si>
    <t>Praktikum Kontrol Proses Manufakturing</t>
  </si>
  <si>
    <t>Interface dan Peripheral</t>
  </si>
  <si>
    <t>Praktikum Jaringan Komputer II</t>
  </si>
  <si>
    <t>Praktikum Pemrograman Berorientasi Objek</t>
  </si>
  <si>
    <t>Aplikasi Teknologi Informasi</t>
  </si>
  <si>
    <t>Multimedia</t>
  </si>
  <si>
    <t>Kriptografi</t>
  </si>
  <si>
    <t>Sistem Biometrik</t>
  </si>
  <si>
    <t>Sistem Informasi</t>
  </si>
  <si>
    <t>VIII</t>
  </si>
  <si>
    <t>KKN/Magang</t>
  </si>
  <si>
    <t>Tugas Akhir</t>
  </si>
  <si>
    <t>Kuliah Kerja Lapangan</t>
  </si>
  <si>
    <t>Kerja Praktik</t>
  </si>
  <si>
    <t>LAMPIRAN V</t>
  </si>
  <si>
    <t>DAFTAR KESEIMBANGAN PERSEDIAAN DAN KEBUTUHAN DOSEN</t>
  </si>
  <si>
    <t>TAHUN 2015</t>
  </si>
  <si>
    <t>Fakultas/Lembaga/Unit</t>
  </si>
  <si>
    <t>Jurusan</t>
  </si>
  <si>
    <t>Persediaan</t>
  </si>
  <si>
    <t>Kebutuhan</t>
  </si>
  <si>
    <t>Kekurangan</t>
  </si>
  <si>
    <t>Kelebihan</t>
  </si>
  <si>
    <t>Guru Besar</t>
  </si>
  <si>
    <t>Lektor Kepala</t>
  </si>
  <si>
    <t>Lektor</t>
  </si>
  <si>
    <t>Asisten Ahli</t>
  </si>
  <si>
    <t>Tenaga Pengajar</t>
  </si>
  <si>
    <t xml:space="preserve">JUMLAH </t>
  </si>
  <si>
    <t>LAMPIRAN VI</t>
  </si>
  <si>
    <t>DAFTAR USUL TAMBAHAN FORMASI CPNS DOSEN TAHUN 2015</t>
  </si>
  <si>
    <t>JENJANG</t>
  </si>
  <si>
    <t>KUALIFIKASI PENDIDIKAN</t>
  </si>
  <si>
    <t>GOL RUANG</t>
  </si>
  <si>
    <t>JUMLAH</t>
  </si>
  <si>
    <t>UNIT KERJA PENEMPATAN</t>
  </si>
  <si>
    <t>Jumlah seluruhnya</t>
  </si>
  <si>
    <t>DOSEN</t>
  </si>
  <si>
    <t>PETUNJUK PENGISIAN LAMPIRAN IV</t>
  </si>
  <si>
    <t xml:space="preserve">ANALISIS KEBUTUHAN DOSEN </t>
  </si>
  <si>
    <t>KOLOM</t>
  </si>
  <si>
    <r>
      <t xml:space="preserve">Tuliskan nama mata ajaran yang harus dilayani oleh jurusan tersebut (sesuai jenjang pendidikan),  baik yang diikuti oleh mahasiswa dari jurusan tersebut, maupun mahasiswa dari jurusan lain. Apabila jumlah baris yang tersedia kurang, silakan menambahkan baris dan menyalin rumus-rumus yang ada di kolom </t>
    </r>
    <r>
      <rPr>
        <b/>
        <sz val="12"/>
        <color theme="1"/>
        <rFont val="Arial Narrow"/>
        <family val="2"/>
      </rPr>
      <t>3</t>
    </r>
    <r>
      <rPr>
        <sz val="12"/>
        <color theme="1"/>
        <rFont val="Arial Narrow"/>
        <family val="2"/>
      </rPr>
      <t xml:space="preserve">, </t>
    </r>
    <r>
      <rPr>
        <b/>
        <sz val="12"/>
        <color theme="1"/>
        <rFont val="Arial Narrow"/>
        <family val="2"/>
      </rPr>
      <t>7</t>
    </r>
    <r>
      <rPr>
        <sz val="12"/>
        <color theme="1"/>
        <rFont val="Arial Narrow"/>
        <family val="2"/>
      </rPr>
      <t xml:space="preserve">, </t>
    </r>
    <r>
      <rPr>
        <b/>
        <sz val="12"/>
        <color theme="1"/>
        <rFont val="Arial Narrow"/>
        <family val="2"/>
      </rPr>
      <t>8</t>
    </r>
    <r>
      <rPr>
        <sz val="12"/>
        <color theme="1"/>
        <rFont val="Arial Narrow"/>
        <family val="2"/>
      </rPr>
      <t xml:space="preserve">, </t>
    </r>
    <r>
      <rPr>
        <b/>
        <sz val="12"/>
        <color theme="1"/>
        <rFont val="Arial Narrow"/>
        <family val="2"/>
      </rPr>
      <t>12</t>
    </r>
    <r>
      <rPr>
        <sz val="12"/>
        <color theme="1"/>
        <rFont val="Arial Narrow"/>
        <family val="2"/>
      </rPr>
      <t>,</t>
    </r>
    <r>
      <rPr>
        <b/>
        <sz val="12"/>
        <color theme="1"/>
        <rFont val="Arial Narrow"/>
        <family val="2"/>
      </rPr>
      <t>13</t>
    </r>
  </si>
  <si>
    <r>
      <t xml:space="preserve">Total sks mata ajaran, merupakan penjumlahan dari sks mata ajaran dalam bentuk perkuliahan dan sks mata ajaran dalam bentuk praktikum. Kolom ini sudah menggunakan rumus, </t>
    </r>
    <r>
      <rPr>
        <b/>
        <i/>
        <sz val="12"/>
        <color theme="1"/>
        <rFont val="Arial Narrow"/>
        <family val="2"/>
      </rPr>
      <t>tidak perlu diisi</t>
    </r>
    <r>
      <rPr>
        <sz val="12"/>
        <color theme="1"/>
        <rFont val="Arial Narrow"/>
        <family val="2"/>
      </rPr>
      <t>.</t>
    </r>
  </si>
  <si>
    <t>Tuliskan jumlah sks mata ajaran dalam bentuk perkuliahan</t>
  </si>
  <si>
    <t>Tuliskan jumlah kelas perkuliahan yang harus dilayani untuk mata ajaran tersebut</t>
  </si>
  <si>
    <t>Tuliskan rata-rata jumlah mahasiswa per kelas perkuliahan yang dilayani untuk mata ajaran tersebut</t>
  </si>
  <si>
    <r>
      <t xml:space="preserve">Merupakan ekuivalensi beban kerja sks per kelas perkuliahan pada mata ajaran tersebut. Kolom ini sudah menggunakan rumus, </t>
    </r>
    <r>
      <rPr>
        <b/>
        <i/>
        <sz val="12"/>
        <color theme="1"/>
        <rFont val="Arial Narrow"/>
        <family val="2"/>
      </rPr>
      <t>tidak perlu diisi</t>
    </r>
    <r>
      <rPr>
        <sz val="12"/>
        <color theme="1"/>
        <rFont val="Arial Narrow"/>
        <family val="2"/>
      </rPr>
      <t>.</t>
    </r>
  </si>
  <si>
    <r>
      <t xml:space="preserve">Merupakan ekuivalensi beban kerja sks total perkuliahan untuk mata ajaran tersebut. Diperoleh dengan mengalikan jumlah sks mata ajaran dalam bentuk perkuliahan (kolom 4) dengan jumlah kelas yang mengikuti mata ajaran tersebut (kolom 5) dan ekuivalensi beban kerja per kelas perkuliahan (kolom 7). Kolom ini sudah menggunakan rumus, </t>
    </r>
    <r>
      <rPr>
        <b/>
        <i/>
        <sz val="12"/>
        <color theme="1"/>
        <rFont val="Arial Narrow"/>
        <family val="2"/>
      </rPr>
      <t>tidak perlu diisi</t>
    </r>
  </si>
  <si>
    <t>Tuliskan jumlah sks mata ajaran dalam bentuk praktikum</t>
  </si>
  <si>
    <t>Tuliskan jumlah kelas praktikum yang harus dilayani untuk mata ajaran tersebut</t>
  </si>
  <si>
    <t>Tuliskan rata-rata jumlah mahasiswa per kelas praktikum yang dilayani untuk mata ajaran tersebut</t>
  </si>
  <si>
    <r>
      <t xml:space="preserve">Merupakan ekuivalensi beban kerja sks per kelas praktikum pada mata ajaran tersebut. Kolom ini sudah menggunakan rumus, </t>
    </r>
    <r>
      <rPr>
        <b/>
        <i/>
        <sz val="12"/>
        <color theme="1"/>
        <rFont val="Arial Narrow"/>
        <family val="2"/>
      </rPr>
      <t>tidak perlu diisi</t>
    </r>
    <r>
      <rPr>
        <sz val="12"/>
        <color theme="1"/>
        <rFont val="Arial Narrow"/>
        <family val="2"/>
      </rPr>
      <t>.</t>
    </r>
  </si>
  <si>
    <r>
      <t xml:space="preserve">Merupakan ekuivalensi beban kerja sks total praktikum untuk mata ajaran tersebut. Diperoleh dengan mengalikan jumlah sks mata ajaran dalam bentuk praktikum (kolom 9) dengan jumlah kelas yang mengikuti mata ajaran tersebut (kolom 10) dan ekuivalensi beban kerja per kelas praktikum (kolom 11). Kolom ini sudah menggunakan rumus, </t>
    </r>
    <r>
      <rPr>
        <b/>
        <i/>
        <sz val="12"/>
        <color theme="1"/>
        <rFont val="Arial Narrow"/>
        <family val="2"/>
      </rPr>
      <t>tidak perlu diisi</t>
    </r>
  </si>
  <si>
    <r>
      <t>Tuliskan jumlah mahasiswa yang menempuh skripsi (jika ada), thesis (jika ada), dan disertasi (jika ada) pada kolom dan baris yang tersedia (</t>
    </r>
    <r>
      <rPr>
        <b/>
        <i/>
        <sz val="12"/>
        <color theme="1"/>
        <rFont val="Arial Narrow"/>
        <family val="2"/>
      </rPr>
      <t>kotak berwarna kuning</t>
    </r>
    <r>
      <rPr>
        <sz val="12"/>
        <color theme="1"/>
        <rFont val="Arial Narrow"/>
        <family val="2"/>
      </rPr>
      <t>)</t>
    </r>
  </si>
  <si>
    <t>PETUNJUK PENGISIAN LAMPIRAN VI</t>
  </si>
  <si>
    <t>Nomor urut</t>
  </si>
  <si>
    <t>Tuliskan nama jabatan yang diusulkan untuk mendapatkan tambahan formasi, urut dari yang paling mendesak untuk dipenuhi</t>
  </si>
  <si>
    <t>Tuliskan jenjang pendidikan yang dipersyaratkan untuk dapat mengisi jabatan tersebut</t>
  </si>
  <si>
    <t>Tuliskan kualifikasi pendidikan yang dipersyaratkan untuk dapat menduduki jabatan tersebut. Apabila kualifikasi jabatan lebih dari satu, tuliskan dengan pemisah tanda garis miring ('/')</t>
  </si>
  <si>
    <t>Tuliskan golongan ruang pengangkatan CPNS sesuai dengan jenjang pendidikan sebagaimana kolom (3)</t>
  </si>
  <si>
    <t>Tuliskan jumlah usul tambahan formasi untuk jabatan tersebut</t>
  </si>
  <si>
    <t>Tuliskan rencana penempatan bagi jabatan tersebut sampai unit terkecil (jurusan) sesuai OTK</t>
  </si>
  <si>
    <t>Tuliskan semua semester yang dilayani oleh jurusan (Program Studi)</t>
  </si>
</sst>
</file>

<file path=xl/styles.xml><?xml version="1.0" encoding="utf-8"?>
<styleSheet xmlns="http://schemas.openxmlformats.org/spreadsheetml/2006/main">
  <numFmts count="2">
    <numFmt numFmtId="164" formatCode="_ * #,##0_ ;_ * \-#,##0_ ;_ * &quot;-&quot;_ ;_ @_ "/>
    <numFmt numFmtId="165" formatCode="dd/mm/yyyy;@"/>
  </numFmts>
  <fonts count="29">
    <font>
      <sz val="11"/>
      <color theme="1"/>
      <name val="Calibri"/>
      <family val="2"/>
      <scheme val="minor"/>
    </font>
    <font>
      <b/>
      <sz val="11"/>
      <name val="Arial Narrow"/>
      <family val="2"/>
    </font>
    <font>
      <sz val="11"/>
      <name val="Arial Narrow"/>
      <family val="2"/>
    </font>
    <font>
      <sz val="11"/>
      <name val="Calibri"/>
      <family val="2"/>
      <scheme val="minor"/>
    </font>
    <font>
      <sz val="9"/>
      <name val="Arial Narrow"/>
      <family val="2"/>
    </font>
    <font>
      <sz val="9"/>
      <name val="Calibri"/>
      <family val="2"/>
      <scheme val="minor"/>
    </font>
    <font>
      <sz val="11"/>
      <color theme="1"/>
      <name val="Calibri"/>
      <family val="2"/>
      <charset val="1"/>
      <scheme val="minor"/>
    </font>
    <font>
      <b/>
      <sz val="12"/>
      <color theme="1"/>
      <name val="Arial Narrow"/>
      <family val="2"/>
    </font>
    <font>
      <sz val="11"/>
      <color theme="1"/>
      <name val="Arial Narrow"/>
      <family val="2"/>
    </font>
    <font>
      <b/>
      <sz val="11"/>
      <color theme="1"/>
      <name val="Arial Narrow"/>
      <family val="2"/>
    </font>
    <font>
      <b/>
      <sz val="18"/>
      <color theme="1"/>
      <name val="Arial Narrow"/>
      <family val="2"/>
    </font>
    <font>
      <sz val="8"/>
      <color theme="1"/>
      <name val="Arial Narrow"/>
      <family val="2"/>
    </font>
    <font>
      <sz val="11"/>
      <color rgb="FF663300"/>
      <name val="Arial Narrow"/>
      <family val="2"/>
    </font>
    <font>
      <b/>
      <sz val="11"/>
      <color rgb="FF663300"/>
      <name val="Arial Narrow"/>
      <family val="2"/>
    </font>
    <font>
      <sz val="12"/>
      <name val="Arial Narrow"/>
      <family val="2"/>
    </font>
    <font>
      <sz val="12"/>
      <color indexed="8"/>
      <name val="Arial Narrow"/>
      <family val="2"/>
    </font>
    <font>
      <i/>
      <sz val="11"/>
      <color theme="1"/>
      <name val="Arial Narrow"/>
      <family val="2"/>
    </font>
    <font>
      <b/>
      <sz val="16"/>
      <color theme="1"/>
      <name val="Arial Narrow"/>
      <family val="2"/>
    </font>
    <font>
      <b/>
      <sz val="11"/>
      <color rgb="FFFF0000"/>
      <name val="Arial Narrow"/>
      <family val="2"/>
    </font>
    <font>
      <sz val="16"/>
      <color theme="1"/>
      <name val="Arial Narrow"/>
      <family val="2"/>
    </font>
    <font>
      <b/>
      <sz val="22"/>
      <color theme="1"/>
      <name val="Arial Narrow"/>
      <family val="2"/>
    </font>
    <font>
      <b/>
      <sz val="14"/>
      <color theme="1"/>
      <name val="Arial Narrow"/>
      <family val="2"/>
    </font>
    <font>
      <b/>
      <sz val="8"/>
      <color theme="1"/>
      <name val="Arial Narrow"/>
      <family val="2"/>
    </font>
    <font>
      <sz val="12"/>
      <color theme="1"/>
      <name val="Arial Narrow"/>
      <family val="2"/>
    </font>
    <font>
      <sz val="11"/>
      <color indexed="8"/>
      <name val="Calibri"/>
      <family val="2"/>
      <charset val="1"/>
    </font>
    <font>
      <sz val="10"/>
      <name val="Arial"/>
      <family val="2"/>
    </font>
    <font>
      <sz val="12"/>
      <color theme="0"/>
      <name val="Arial Narrow"/>
      <family val="2"/>
    </font>
    <font>
      <b/>
      <sz val="12"/>
      <color rgb="FF5823EF"/>
      <name val="Arial Narrow"/>
      <family val="2"/>
    </font>
    <font>
      <b/>
      <i/>
      <sz val="12"/>
      <color theme="1"/>
      <name val="Arial Narrow"/>
      <family val="2"/>
    </font>
  </fonts>
  <fills count="18">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s>
  <borders count="82">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7">
    <xf numFmtId="0" fontId="0" fillId="0" borderId="0"/>
    <xf numFmtId="0" fontId="6" fillId="0" borderId="0"/>
    <xf numFmtId="164" fontId="24" fillId="0" borderId="0" applyFont="0" applyFill="0" applyBorder="0" applyAlignment="0" applyProtection="0"/>
    <xf numFmtId="0" fontId="25" fillId="0" borderId="0"/>
    <xf numFmtId="165" fontId="25" fillId="0" borderId="0" applyFont="0" applyFill="0" applyBorder="0" applyAlignment="0" applyProtection="0"/>
    <xf numFmtId="0" fontId="25" fillId="0" borderId="0"/>
    <xf numFmtId="9" fontId="25" fillId="0" borderId="0" applyFont="0" applyFill="0" applyBorder="0" applyAlignment="0" applyProtection="0"/>
  </cellStyleXfs>
  <cellXfs count="479">
    <xf numFmtId="0" fontId="0" fillId="0" borderId="0" xfId="0"/>
    <xf numFmtId="0" fontId="1" fillId="0" borderId="0" xfId="0" applyFont="1"/>
    <xf numFmtId="0" fontId="2" fillId="0" borderId="0" xfId="0" applyFont="1"/>
    <xf numFmtId="0" fontId="3" fillId="0" borderId="0" xfId="0" applyFont="1"/>
    <xf numFmtId="0" fontId="2" fillId="0" borderId="1"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2"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right"/>
    </xf>
    <xf numFmtId="0" fontId="2" fillId="0" borderId="5" xfId="0" applyFont="1" applyBorder="1" applyAlignment="1">
      <alignment horizontal="center" vertical="center" wrapText="1"/>
    </xf>
    <xf numFmtId="0" fontId="2" fillId="0" borderId="5" xfId="0" applyFont="1" applyFill="1" applyBorder="1" applyAlignment="1">
      <alignment vertical="center" wrapText="1"/>
    </xf>
    <xf numFmtId="0" fontId="2" fillId="0" borderId="5" xfId="0" applyFont="1" applyBorder="1" applyAlignment="1">
      <alignment vertical="center" wrapText="1"/>
    </xf>
    <xf numFmtId="0" fontId="2" fillId="0" borderId="5" xfId="0" applyFont="1" applyBorder="1" applyAlignment="1">
      <alignment horizontal="center" vertical="center"/>
    </xf>
    <xf numFmtId="0" fontId="4" fillId="0" borderId="4" xfId="0" applyFont="1" applyBorder="1" applyAlignment="1">
      <alignment horizontal="center" vertical="center"/>
    </xf>
    <xf numFmtId="0" fontId="5" fillId="0" borderId="0" xfId="0" applyFont="1" applyAlignment="1">
      <alignment horizontal="center"/>
    </xf>
    <xf numFmtId="0" fontId="7" fillId="0" borderId="0" xfId="1" applyNumberFormat="1" applyFont="1" applyAlignment="1">
      <alignment horizontal="left" vertical="center"/>
    </xf>
    <xf numFmtId="0" fontId="8" fillId="0" borderId="0" xfId="0" applyFont="1" applyAlignment="1">
      <alignment wrapText="1"/>
    </xf>
    <xf numFmtId="0" fontId="8" fillId="0" borderId="0" xfId="0" applyFont="1"/>
    <xf numFmtId="0" fontId="9" fillId="0" borderId="0" xfId="0" applyFont="1" applyAlignment="1">
      <alignment horizontal="right"/>
    </xf>
    <xf numFmtId="0" fontId="8" fillId="0" borderId="0" xfId="0" quotePrefix="1" applyFont="1"/>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11" fillId="0" borderId="4" xfId="0" quotePrefix="1" applyFont="1" applyBorder="1" applyAlignment="1">
      <alignment horizontal="center" vertical="center"/>
    </xf>
    <xf numFmtId="0" fontId="11" fillId="0" borderId="4" xfId="0" applyFont="1" applyBorder="1" applyAlignment="1">
      <alignment horizontal="center" vertical="center" wrapText="1"/>
    </xf>
    <xf numFmtId="0" fontId="11" fillId="0" borderId="4" xfId="0" applyFont="1" applyBorder="1" applyAlignment="1">
      <alignment horizontal="center" vertical="center"/>
    </xf>
    <xf numFmtId="0" fontId="11" fillId="0" borderId="1" xfId="0" applyFont="1" applyBorder="1" applyAlignment="1">
      <alignment horizontal="center"/>
    </xf>
    <xf numFmtId="0" fontId="11" fillId="0" borderId="0" xfId="0" applyFont="1"/>
    <xf numFmtId="0" fontId="8" fillId="0" borderId="1" xfId="0" applyFont="1" applyBorder="1" applyAlignment="1">
      <alignment vertical="center"/>
    </xf>
    <xf numFmtId="0" fontId="8" fillId="0" borderId="1" xfId="0" applyFont="1" applyBorder="1" applyAlignment="1">
      <alignment vertical="center" wrapText="1"/>
    </xf>
    <xf numFmtId="0" fontId="8" fillId="0" borderId="1" xfId="0" applyFont="1" applyBorder="1"/>
    <xf numFmtId="0" fontId="8"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vertical="center"/>
    </xf>
    <xf numFmtId="0" fontId="12" fillId="0" borderId="1" xfId="0" applyFont="1" applyFill="1" applyBorder="1" applyAlignment="1">
      <alignment vertical="center" wrapText="1"/>
    </xf>
    <xf numFmtId="0" fontId="8" fillId="0" borderId="1" xfId="0" applyFont="1" applyBorder="1" applyAlignment="1">
      <alignment wrapText="1"/>
    </xf>
    <xf numFmtId="0" fontId="8" fillId="0" borderId="2" xfId="0" applyFont="1" applyBorder="1"/>
    <xf numFmtId="0" fontId="8" fillId="0" borderId="2" xfId="0" applyFont="1" applyBorder="1" applyAlignment="1">
      <alignment wrapText="1"/>
    </xf>
    <xf numFmtId="0" fontId="13" fillId="0" borderId="2" xfId="0" applyFont="1" applyBorder="1" applyAlignment="1">
      <alignment vertical="center"/>
    </xf>
    <xf numFmtId="0" fontId="9" fillId="0" borderId="2" xfId="0" applyFont="1" applyBorder="1" applyAlignment="1">
      <alignment horizontal="center"/>
    </xf>
    <xf numFmtId="0" fontId="14" fillId="0" borderId="0" xfId="1" applyFont="1" applyProtection="1"/>
    <xf numFmtId="0" fontId="15" fillId="0" borderId="0" xfId="1" applyFont="1" applyProtection="1"/>
    <xf numFmtId="0" fontId="8" fillId="0" borderId="0" xfId="1" applyFont="1"/>
    <xf numFmtId="0" fontId="9" fillId="0" borderId="0" xfId="1" applyFont="1" applyAlignment="1">
      <alignment horizontal="right"/>
    </xf>
    <xf numFmtId="0" fontId="8" fillId="0" borderId="0" xfId="1" applyFont="1" applyAlignment="1">
      <alignment horizont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8" xfId="1" applyFont="1" applyBorder="1" applyAlignment="1">
      <alignment horizontal="center" vertical="center" wrapText="1"/>
    </xf>
    <xf numFmtId="0" fontId="8" fillId="0" borderId="9" xfId="1" applyFont="1" applyBorder="1" applyAlignment="1">
      <alignment horizontal="center" vertical="center" wrapText="1"/>
    </xf>
    <xf numFmtId="0" fontId="8" fillId="0" borderId="0" xfId="1" applyFont="1" applyAlignment="1">
      <alignment horizontal="center" vertical="center"/>
    </xf>
    <xf numFmtId="0" fontId="8" fillId="0" borderId="10" xfId="1" applyFont="1" applyBorder="1" applyAlignment="1">
      <alignment horizontal="center" vertical="center"/>
    </xf>
    <xf numFmtId="0" fontId="8" fillId="0" borderId="3" xfId="1" applyFont="1" applyBorder="1" applyAlignment="1">
      <alignment horizontal="center" vertical="center"/>
    </xf>
    <xf numFmtId="0" fontId="8" fillId="0" borderId="3" xfId="1" quotePrefix="1" applyFont="1" applyBorder="1" applyAlignment="1">
      <alignment horizontal="center" vertical="center"/>
    </xf>
    <xf numFmtId="0" fontId="8" fillId="0" borderId="11" xfId="1" quotePrefix="1" applyFont="1" applyBorder="1" applyAlignment="1">
      <alignment horizontal="center" vertical="center"/>
    </xf>
    <xf numFmtId="0" fontId="8" fillId="0" borderId="12" xfId="1" applyFont="1" applyBorder="1" applyAlignment="1">
      <alignment horizontal="center"/>
    </xf>
    <xf numFmtId="0" fontId="8" fillId="0" borderId="13" xfId="1" applyFont="1" applyBorder="1" applyAlignment="1">
      <alignment horizontal="center"/>
    </xf>
    <xf numFmtId="0" fontId="8" fillId="0" borderId="13" xfId="1" applyFont="1" applyBorder="1"/>
    <xf numFmtId="0" fontId="8" fillId="0" borderId="13" xfId="1" quotePrefix="1" applyFont="1" applyBorder="1"/>
    <xf numFmtId="0" fontId="8" fillId="0" borderId="14" xfId="1" applyFont="1" applyBorder="1"/>
    <xf numFmtId="0" fontId="8" fillId="0" borderId="15" xfId="1" applyFont="1" applyBorder="1"/>
    <xf numFmtId="0" fontId="8" fillId="0" borderId="16" xfId="1" applyFont="1" applyBorder="1"/>
    <xf numFmtId="0" fontId="8" fillId="0" borderId="17" xfId="1" applyFont="1" applyBorder="1"/>
    <xf numFmtId="0" fontId="8" fillId="0" borderId="18" xfId="1" applyFont="1" applyBorder="1"/>
    <xf numFmtId="0" fontId="8" fillId="0" borderId="1" xfId="1" applyFont="1" applyBorder="1"/>
    <xf numFmtId="0" fontId="8" fillId="0" borderId="19" xfId="1" applyFont="1" applyBorder="1"/>
    <xf numFmtId="0" fontId="8" fillId="0" borderId="20" xfId="1" applyFont="1" applyBorder="1"/>
    <xf numFmtId="0" fontId="8" fillId="0" borderId="21" xfId="1" applyFont="1" applyBorder="1"/>
    <xf numFmtId="0" fontId="8" fillId="0" borderId="22" xfId="1" applyFont="1" applyBorder="1"/>
    <xf numFmtId="0" fontId="8" fillId="0" borderId="23" xfId="1" applyFont="1" applyBorder="1"/>
    <xf numFmtId="0" fontId="8" fillId="0" borderId="24" xfId="1" applyFont="1" applyBorder="1"/>
    <xf numFmtId="0" fontId="8" fillId="0" borderId="25" xfId="1" applyFont="1" applyBorder="1"/>
    <xf numFmtId="0" fontId="8" fillId="0" borderId="16" xfId="1" quotePrefix="1" applyFont="1" applyBorder="1"/>
    <xf numFmtId="0" fontId="8" fillId="0" borderId="1" xfId="1" quotePrefix="1" applyFont="1" applyBorder="1"/>
    <xf numFmtId="0" fontId="8" fillId="0" borderId="21" xfId="1" quotePrefix="1" applyFont="1" applyBorder="1"/>
    <xf numFmtId="0" fontId="8" fillId="0" borderId="26" xfId="1" applyFont="1" applyBorder="1"/>
    <xf numFmtId="0" fontId="8" fillId="0" borderId="27" xfId="1" applyFont="1" applyBorder="1"/>
    <xf numFmtId="0" fontId="8" fillId="0" borderId="28" xfId="1" applyFont="1" applyBorder="1"/>
    <xf numFmtId="0" fontId="8" fillId="0" borderId="12" xfId="1" applyFont="1" applyBorder="1"/>
    <xf numFmtId="0" fontId="16" fillId="0" borderId="13" xfId="1" applyFont="1" applyBorder="1"/>
    <xf numFmtId="0" fontId="8" fillId="0" borderId="29" xfId="1" applyFont="1" applyBorder="1"/>
    <xf numFmtId="0" fontId="8" fillId="0" borderId="30" xfId="1" applyFont="1" applyBorder="1"/>
    <xf numFmtId="0" fontId="8" fillId="0" borderId="31" xfId="1" applyFont="1" applyBorder="1"/>
    <xf numFmtId="0" fontId="16" fillId="0" borderId="1" xfId="1" applyFont="1" applyBorder="1"/>
    <xf numFmtId="0" fontId="8" fillId="0" borderId="32" xfId="1" applyFont="1" applyBorder="1"/>
    <xf numFmtId="0" fontId="8" fillId="0" borderId="33" xfId="1" applyFont="1" applyBorder="1"/>
    <xf numFmtId="0" fontId="8" fillId="0" borderId="34" xfId="1" applyFont="1" applyBorder="1"/>
    <xf numFmtId="0" fontId="8" fillId="0" borderId="10" xfId="1" applyFont="1" applyBorder="1"/>
    <xf numFmtId="0" fontId="8" fillId="0" borderId="3" xfId="1" applyFont="1" applyBorder="1"/>
    <xf numFmtId="0" fontId="8" fillId="0" borderId="11" xfId="1" applyFont="1" applyBorder="1"/>
    <xf numFmtId="0" fontId="8" fillId="0" borderId="35" xfId="1" applyFont="1" applyBorder="1"/>
    <xf numFmtId="0" fontId="8" fillId="0" borderId="36" xfId="1" applyFont="1" applyBorder="1"/>
    <xf numFmtId="0" fontId="8" fillId="0" borderId="37" xfId="1" applyFont="1" applyBorder="1"/>
    <xf numFmtId="0" fontId="9" fillId="0" borderId="0" xfId="1" applyFont="1" applyAlignment="1">
      <alignment horizontal="center"/>
    </xf>
    <xf numFmtId="0" fontId="9" fillId="0" borderId="0" xfId="1" applyFont="1"/>
    <xf numFmtId="0" fontId="9" fillId="0" borderId="10" xfId="1" applyFont="1" applyBorder="1" applyAlignment="1">
      <alignment horizontal="center" vertical="center" wrapText="1"/>
    </xf>
    <xf numFmtId="0" fontId="9" fillId="0" borderId="11" xfId="1" applyFont="1" applyBorder="1" applyAlignment="1">
      <alignment horizontal="center" vertical="center" wrapText="1"/>
    </xf>
    <xf numFmtId="0" fontId="9" fillId="2" borderId="10"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9" fillId="4" borderId="43" xfId="1" applyFont="1" applyFill="1" applyBorder="1" applyAlignment="1">
      <alignment horizontal="center" vertical="center" wrapText="1"/>
    </xf>
    <xf numFmtId="0" fontId="9" fillId="0" borderId="43" xfId="1" applyFont="1" applyBorder="1" applyAlignment="1">
      <alignment horizontal="center" vertical="center" wrapText="1"/>
    </xf>
    <xf numFmtId="0" fontId="9" fillId="5" borderId="10" xfId="1" applyFont="1" applyFill="1" applyBorder="1" applyAlignment="1">
      <alignment horizontal="center" vertical="center" wrapText="1"/>
    </xf>
    <xf numFmtId="0" fontId="9" fillId="6" borderId="3" xfId="1" applyFont="1" applyFill="1" applyBorder="1" applyAlignment="1">
      <alignment horizontal="center" vertical="center" wrapText="1"/>
    </xf>
    <xf numFmtId="0" fontId="9" fillId="7" borderId="43" xfId="1" applyFont="1" applyFill="1" applyBorder="1" applyAlignment="1">
      <alignment horizontal="center" vertical="center" wrapText="1"/>
    </xf>
    <xf numFmtId="0" fontId="11" fillId="0" borderId="42" xfId="1" applyFont="1" applyBorder="1" applyAlignment="1">
      <alignment horizontal="center"/>
    </xf>
    <xf numFmtId="0" fontId="11" fillId="0" borderId="10" xfId="1" applyFont="1" applyBorder="1" applyAlignment="1">
      <alignment horizontal="center"/>
    </xf>
    <xf numFmtId="0" fontId="11" fillId="0" borderId="11" xfId="1" applyFont="1" applyBorder="1" applyAlignment="1">
      <alignment horizontal="center"/>
    </xf>
    <xf numFmtId="0" fontId="11" fillId="0" borderId="10" xfId="1" applyFont="1" applyFill="1" applyBorder="1" applyAlignment="1">
      <alignment horizontal="center"/>
    </xf>
    <xf numFmtId="0" fontId="11" fillId="0" borderId="3" xfId="1" applyFont="1" applyFill="1" applyBorder="1" applyAlignment="1">
      <alignment horizontal="center"/>
    </xf>
    <xf numFmtId="0" fontId="11" fillId="0" borderId="43" xfId="1" applyFont="1" applyFill="1" applyBorder="1" applyAlignment="1">
      <alignment horizontal="center"/>
    </xf>
    <xf numFmtId="0" fontId="11" fillId="0" borderId="43" xfId="1" quotePrefix="1" applyFont="1" applyFill="1" applyBorder="1" applyAlignment="1">
      <alignment horizontal="center"/>
    </xf>
    <xf numFmtId="0" fontId="11" fillId="0" borderId="11" xfId="1" quotePrefix="1" applyFont="1" applyFill="1" applyBorder="1" applyAlignment="1">
      <alignment horizontal="center"/>
    </xf>
    <xf numFmtId="0" fontId="11" fillId="0" borderId="10" xfId="1" quotePrefix="1" applyFont="1" applyFill="1" applyBorder="1" applyAlignment="1">
      <alignment horizontal="center"/>
    </xf>
    <xf numFmtId="0" fontId="11" fillId="0" borderId="3" xfId="1" quotePrefix="1" applyFont="1" applyFill="1" applyBorder="1" applyAlignment="1">
      <alignment horizontal="center"/>
    </xf>
    <xf numFmtId="0" fontId="11" fillId="0" borderId="43" xfId="1" quotePrefix="1" applyFont="1" applyBorder="1" applyAlignment="1">
      <alignment horizontal="center"/>
    </xf>
    <xf numFmtId="0" fontId="11" fillId="0" borderId="11" xfId="1" quotePrefix="1" applyFont="1" applyBorder="1" applyAlignment="1">
      <alignment horizontal="center"/>
    </xf>
    <xf numFmtId="0" fontId="11" fillId="0" borderId="0" xfId="1" applyFont="1" applyAlignment="1">
      <alignment horizontal="center"/>
    </xf>
    <xf numFmtId="0" fontId="8" fillId="0" borderId="42" xfId="1" applyFont="1" applyBorder="1"/>
    <xf numFmtId="0" fontId="8" fillId="0" borderId="10" xfId="1" applyFont="1" applyFill="1" applyBorder="1"/>
    <xf numFmtId="0" fontId="8" fillId="0" borderId="3" xfId="1" applyFont="1" applyFill="1" applyBorder="1"/>
    <xf numFmtId="0" fontId="8" fillId="0" borderId="43" xfId="1" applyFont="1" applyFill="1" applyBorder="1"/>
    <xf numFmtId="0" fontId="8" fillId="0" borderId="11" xfId="1" applyFont="1" applyFill="1" applyBorder="1"/>
    <xf numFmtId="0" fontId="8" fillId="0" borderId="43" xfId="1" applyFont="1" applyBorder="1"/>
    <xf numFmtId="0" fontId="8" fillId="0" borderId="47" xfId="1" applyFont="1" applyBorder="1"/>
    <xf numFmtId="0" fontId="9" fillId="9" borderId="47" xfId="1" applyFont="1" applyFill="1" applyBorder="1" applyAlignment="1">
      <alignment horizontal="center" vertical="top"/>
    </xf>
    <xf numFmtId="0" fontId="8" fillId="10" borderId="10" xfId="1" applyFont="1" applyFill="1" applyBorder="1"/>
    <xf numFmtId="0" fontId="8" fillId="0" borderId="11" xfId="1" applyFont="1" applyBorder="1" applyAlignment="1">
      <alignment horizontal="center"/>
    </xf>
    <xf numFmtId="0" fontId="8" fillId="2" borderId="10" xfId="1" applyFont="1" applyFill="1" applyBorder="1" applyAlignment="1">
      <alignment horizontal="center"/>
    </xf>
    <xf numFmtId="0" fontId="8" fillId="3" borderId="3" xfId="1" applyFont="1" applyFill="1" applyBorder="1" applyAlignment="1">
      <alignment horizontal="center"/>
    </xf>
    <xf numFmtId="0" fontId="8" fillId="4" borderId="43" xfId="1" applyFont="1" applyFill="1" applyBorder="1" applyAlignment="1">
      <alignment horizontal="center"/>
    </xf>
    <xf numFmtId="0" fontId="8" fillId="0" borderId="43" xfId="1" applyFont="1" applyBorder="1" applyAlignment="1">
      <alignment horizontal="center"/>
    </xf>
    <xf numFmtId="0" fontId="8" fillId="5" borderId="10" xfId="1" applyFont="1" applyFill="1" applyBorder="1" applyAlignment="1">
      <alignment horizontal="center"/>
    </xf>
    <xf numFmtId="0" fontId="8" fillId="6" borderId="3" xfId="1" applyFont="1" applyFill="1" applyBorder="1" applyAlignment="1">
      <alignment horizontal="center"/>
    </xf>
    <xf numFmtId="0" fontId="8" fillId="7" borderId="43" xfId="1" applyFont="1" applyFill="1" applyBorder="1" applyAlignment="1">
      <alignment horizontal="center"/>
    </xf>
    <xf numFmtId="0" fontId="8" fillId="9" borderId="42" xfId="1" applyFont="1" applyFill="1" applyBorder="1" applyAlignment="1">
      <alignment vertical="top"/>
    </xf>
    <xf numFmtId="0" fontId="8" fillId="9" borderId="42" xfId="1" applyFont="1" applyFill="1" applyBorder="1" applyAlignment="1">
      <alignment horizontal="center"/>
    </xf>
    <xf numFmtId="0" fontId="9" fillId="9" borderId="42" xfId="1" applyFont="1" applyFill="1" applyBorder="1" applyAlignment="1">
      <alignment horizontal="center"/>
    </xf>
    <xf numFmtId="0" fontId="8" fillId="9" borderId="47" xfId="1" applyFont="1" applyFill="1" applyBorder="1" applyAlignment="1">
      <alignment horizontal="center"/>
    </xf>
    <xf numFmtId="0" fontId="8" fillId="10" borderId="12" xfId="1" applyFont="1" applyFill="1" applyBorder="1"/>
    <xf numFmtId="0" fontId="8" fillId="2" borderId="12" xfId="1" applyFont="1" applyFill="1" applyBorder="1" applyAlignment="1">
      <alignment horizontal="center"/>
    </xf>
    <xf numFmtId="0" fontId="8" fillId="3" borderId="13" xfId="1" applyFont="1" applyFill="1" applyBorder="1" applyAlignment="1">
      <alignment horizontal="center"/>
    </xf>
    <xf numFmtId="0" fontId="8" fillId="4" borderId="48" xfId="1" applyFont="1" applyFill="1" applyBorder="1" applyAlignment="1">
      <alignment horizontal="center"/>
    </xf>
    <xf numFmtId="0" fontId="8" fillId="5" borderId="12" xfId="1" applyFont="1" applyFill="1" applyBorder="1" applyAlignment="1">
      <alignment horizontal="center"/>
    </xf>
    <xf numFmtId="0" fontId="8" fillId="6" borderId="13" xfId="1" applyFont="1" applyFill="1" applyBorder="1" applyAlignment="1">
      <alignment horizontal="center"/>
    </xf>
    <xf numFmtId="0" fontId="8" fillId="7" borderId="48" xfId="1" applyFont="1" applyFill="1" applyBorder="1" applyAlignment="1">
      <alignment horizontal="center"/>
    </xf>
    <xf numFmtId="0" fontId="9" fillId="9" borderId="47" xfId="1" applyFont="1" applyFill="1" applyBorder="1" applyAlignment="1">
      <alignment horizontal="center"/>
    </xf>
    <xf numFmtId="0" fontId="18" fillId="10" borderId="12" xfId="1" applyFont="1" applyFill="1" applyBorder="1"/>
    <xf numFmtId="0" fontId="8" fillId="0" borderId="47" xfId="1" applyFont="1" applyBorder="1" applyAlignment="1">
      <alignment horizontal="center"/>
    </xf>
    <xf numFmtId="0" fontId="8" fillId="0" borderId="14" xfId="1" applyFont="1" applyBorder="1" applyAlignment="1">
      <alignment horizontal="center"/>
    </xf>
    <xf numFmtId="0" fontId="8" fillId="0" borderId="12" xfId="1" applyFont="1" applyFill="1" applyBorder="1" applyAlignment="1">
      <alignment horizontal="center"/>
    </xf>
    <xf numFmtId="0" fontId="8" fillId="0" borderId="13" xfId="1" applyFont="1" applyFill="1" applyBorder="1" applyAlignment="1">
      <alignment horizontal="center"/>
    </xf>
    <xf numFmtId="0" fontId="8" fillId="0" borderId="48" xfId="1" applyFont="1" applyFill="1" applyBorder="1" applyAlignment="1">
      <alignment horizontal="center"/>
    </xf>
    <xf numFmtId="0" fontId="8" fillId="0" borderId="14" xfId="1" applyFont="1" applyFill="1" applyBorder="1" applyAlignment="1">
      <alignment horizontal="center"/>
    </xf>
    <xf numFmtId="0" fontId="8" fillId="0" borderId="48" xfId="1" applyFont="1" applyBorder="1" applyAlignment="1">
      <alignment horizontal="center"/>
    </xf>
    <xf numFmtId="0" fontId="1" fillId="0" borderId="50" xfId="1" applyFont="1" applyFill="1" applyBorder="1" applyAlignment="1"/>
    <xf numFmtId="0" fontId="1" fillId="0" borderId="52" xfId="1" applyFont="1" applyFill="1" applyBorder="1" applyAlignment="1">
      <alignment horizontal="center"/>
    </xf>
    <xf numFmtId="0" fontId="2" fillId="0" borderId="0" xfId="1" applyFont="1" applyFill="1"/>
    <xf numFmtId="0" fontId="2" fillId="0" borderId="0" xfId="1" applyFont="1"/>
    <xf numFmtId="0" fontId="2" fillId="0" borderId="53" xfId="1" applyFont="1" applyFill="1" applyBorder="1" applyAlignment="1">
      <alignment horizontal="center"/>
    </xf>
    <xf numFmtId="0" fontId="2" fillId="11" borderId="54" xfId="1" applyFont="1" applyFill="1" applyBorder="1" applyAlignment="1">
      <alignment horizontal="center"/>
    </xf>
    <xf numFmtId="0" fontId="1" fillId="0" borderId="55" xfId="1" applyFont="1" applyFill="1" applyBorder="1" applyAlignment="1"/>
    <xf numFmtId="0" fontId="1" fillId="0" borderId="51" xfId="1" applyFont="1" applyFill="1" applyBorder="1" applyAlignment="1"/>
    <xf numFmtId="0" fontId="1" fillId="0" borderId="56" xfId="1" quotePrefix="1" applyFont="1" applyFill="1" applyBorder="1" applyAlignment="1">
      <alignment horizontal="center"/>
    </xf>
    <xf numFmtId="0" fontId="8" fillId="0" borderId="53" xfId="1" applyFont="1" applyFill="1" applyBorder="1" applyAlignment="1">
      <alignment horizontal="center"/>
    </xf>
    <xf numFmtId="0" fontId="8" fillId="0" borderId="0" xfId="1" applyFont="1" applyFill="1"/>
    <xf numFmtId="0" fontId="19" fillId="0" borderId="0" xfId="1" applyFont="1"/>
    <xf numFmtId="0" fontId="8" fillId="0" borderId="47" xfId="1" applyFont="1" applyFill="1" applyBorder="1" applyAlignment="1">
      <alignment horizontal="center"/>
    </xf>
    <xf numFmtId="0" fontId="8" fillId="0" borderId="12" xfId="1" applyFont="1" applyFill="1" applyBorder="1"/>
    <xf numFmtId="0" fontId="8" fillId="0" borderId="54" xfId="1" applyFont="1" applyFill="1" applyBorder="1" applyAlignment="1">
      <alignment horizontal="center"/>
    </xf>
    <xf numFmtId="0" fontId="8" fillId="0" borderId="56" xfId="1" applyFont="1" applyFill="1" applyBorder="1" applyAlignment="1">
      <alignment horizontal="center"/>
    </xf>
    <xf numFmtId="0" fontId="8" fillId="0" borderId="55" xfId="1" applyFont="1" applyFill="1" applyBorder="1" applyAlignment="1">
      <alignment horizontal="center"/>
    </xf>
    <xf numFmtId="0" fontId="8" fillId="0" borderId="52" xfId="1" applyFont="1" applyFill="1" applyBorder="1" applyAlignment="1">
      <alignment horizontal="center"/>
    </xf>
    <xf numFmtId="0" fontId="8" fillId="0" borderId="0" xfId="1" applyFont="1" applyAlignment="1">
      <alignment vertical="center"/>
    </xf>
    <xf numFmtId="0" fontId="21" fillId="0" borderId="0" xfId="1" applyFont="1" applyAlignment="1">
      <alignment vertical="center"/>
    </xf>
    <xf numFmtId="0" fontId="8" fillId="0" borderId="0" xfId="1" applyFont="1" applyAlignment="1">
      <alignment vertical="center" wrapText="1"/>
    </xf>
    <xf numFmtId="0" fontId="9" fillId="0" borderId="0" xfId="1" applyFont="1" applyAlignment="1">
      <alignment horizontal="right" vertical="center"/>
    </xf>
    <xf numFmtId="0" fontId="9" fillId="0" borderId="0" xfId="1" applyFont="1" applyAlignment="1">
      <alignment vertical="center"/>
    </xf>
    <xf numFmtId="0" fontId="11" fillId="0" borderId="0" xfId="1" applyFont="1" applyAlignment="1">
      <alignment horizontal="center" vertical="center"/>
    </xf>
    <xf numFmtId="0" fontId="11" fillId="0" borderId="42" xfId="1" applyFont="1" applyBorder="1" applyAlignment="1">
      <alignment horizontal="center" vertical="center"/>
    </xf>
    <xf numFmtId="0" fontId="11" fillId="0" borderId="10" xfId="1" applyFont="1" applyBorder="1" applyAlignment="1">
      <alignment horizontal="center" vertical="center" wrapText="1"/>
    </xf>
    <xf numFmtId="0" fontId="11" fillId="0" borderId="11" xfId="1" applyFont="1" applyBorder="1" applyAlignment="1">
      <alignment horizontal="center" vertical="center"/>
    </xf>
    <xf numFmtId="0" fontId="11" fillId="0" borderId="10" xfId="1" applyFont="1" applyFill="1" applyBorder="1" applyAlignment="1">
      <alignment horizontal="center" vertical="center"/>
    </xf>
    <xf numFmtId="0" fontId="11" fillId="0" borderId="3" xfId="1" applyFont="1" applyFill="1" applyBorder="1" applyAlignment="1">
      <alignment horizontal="center" vertical="center"/>
    </xf>
    <xf numFmtId="0" fontId="11" fillId="0" borderId="43" xfId="1" applyFont="1" applyFill="1" applyBorder="1" applyAlignment="1">
      <alignment horizontal="center" vertical="center"/>
    </xf>
    <xf numFmtId="0" fontId="11" fillId="0" borderId="43" xfId="1" quotePrefix="1" applyFont="1" applyFill="1" applyBorder="1" applyAlignment="1">
      <alignment horizontal="center" vertical="center"/>
    </xf>
    <xf numFmtId="0" fontId="11" fillId="0" borderId="11" xfId="1" quotePrefix="1" applyFont="1" applyFill="1" applyBorder="1" applyAlignment="1">
      <alignment horizontal="center" vertical="center"/>
    </xf>
    <xf numFmtId="0" fontId="11" fillId="0" borderId="10" xfId="1" quotePrefix="1" applyFont="1" applyFill="1" applyBorder="1" applyAlignment="1">
      <alignment horizontal="center" vertical="center"/>
    </xf>
    <xf numFmtId="0" fontId="11" fillId="0" borderId="3" xfId="1" quotePrefix="1" applyFont="1" applyFill="1" applyBorder="1" applyAlignment="1">
      <alignment horizontal="center" vertical="center"/>
    </xf>
    <xf numFmtId="0" fontId="11" fillId="0" borderId="43" xfId="1" quotePrefix="1" applyFont="1" applyBorder="1" applyAlignment="1">
      <alignment horizontal="center" vertical="center"/>
    </xf>
    <xf numFmtId="0" fontId="11" fillId="0" borderId="11" xfId="1" quotePrefix="1" applyFont="1" applyBorder="1" applyAlignment="1">
      <alignment horizontal="center" vertical="center"/>
    </xf>
    <xf numFmtId="0" fontId="8" fillId="0" borderId="42" xfId="1" applyFont="1" applyBorder="1" applyAlignment="1">
      <alignment vertical="center"/>
    </xf>
    <xf numFmtId="0" fontId="8" fillId="0" borderId="10" xfId="1" applyFont="1" applyBorder="1" applyAlignment="1">
      <alignment vertical="center" wrapText="1"/>
    </xf>
    <xf numFmtId="0" fontId="8" fillId="0" borderId="11" xfId="1" applyFont="1" applyBorder="1" applyAlignment="1">
      <alignment vertical="center"/>
    </xf>
    <xf numFmtId="0" fontId="8" fillId="0" borderId="10" xfId="1" applyFont="1" applyFill="1" applyBorder="1" applyAlignment="1">
      <alignment vertical="center"/>
    </xf>
    <xf numFmtId="0" fontId="8" fillId="0" borderId="3" xfId="1" applyFont="1" applyFill="1" applyBorder="1" applyAlignment="1">
      <alignment vertical="center"/>
    </xf>
    <xf numFmtId="0" fontId="8" fillId="0" borderId="43" xfId="1" applyFont="1" applyFill="1" applyBorder="1" applyAlignment="1">
      <alignment vertical="center"/>
    </xf>
    <xf numFmtId="0" fontId="8" fillId="0" borderId="11" xfId="1" applyFont="1" applyFill="1" applyBorder="1" applyAlignment="1">
      <alignment vertical="center"/>
    </xf>
    <xf numFmtId="0" fontId="8" fillId="0" borderId="43" xfId="1" applyFont="1" applyBorder="1" applyAlignment="1">
      <alignment vertical="center"/>
    </xf>
    <xf numFmtId="0" fontId="8" fillId="0" borderId="47" xfId="1" applyFont="1" applyBorder="1" applyAlignment="1">
      <alignment vertical="center"/>
    </xf>
    <xf numFmtId="0" fontId="9" fillId="0" borderId="47" xfId="1" applyFont="1" applyBorder="1" applyAlignment="1">
      <alignment horizontal="center" vertical="center"/>
    </xf>
    <xf numFmtId="0" fontId="8" fillId="0" borderId="10" xfId="1" applyFont="1" applyFill="1" applyBorder="1" applyAlignment="1">
      <alignment vertical="center" wrapText="1"/>
    </xf>
    <xf numFmtId="0" fontId="8" fillId="0" borderId="11" xfId="1" applyFont="1" applyBorder="1" applyAlignment="1">
      <alignment horizontal="center" vertical="center"/>
    </xf>
    <xf numFmtId="0" fontId="8" fillId="2" borderId="10" xfId="1" applyFont="1" applyFill="1" applyBorder="1" applyAlignment="1">
      <alignment horizontal="center" vertical="center"/>
    </xf>
    <xf numFmtId="0" fontId="8" fillId="3" borderId="3" xfId="1" applyFont="1" applyFill="1" applyBorder="1" applyAlignment="1">
      <alignment horizontal="center" vertical="center"/>
    </xf>
    <xf numFmtId="0" fontId="8" fillId="4" borderId="43" xfId="1" applyFont="1" applyFill="1" applyBorder="1" applyAlignment="1">
      <alignment horizontal="center" vertical="center"/>
    </xf>
    <xf numFmtId="0" fontId="8" fillId="0" borderId="43" xfId="1" applyFont="1" applyBorder="1" applyAlignment="1">
      <alignment horizontal="center" vertical="center"/>
    </xf>
    <xf numFmtId="0" fontId="8" fillId="5" borderId="10" xfId="1" applyFont="1" applyFill="1" applyBorder="1" applyAlignment="1">
      <alignment horizontal="center" vertical="center"/>
    </xf>
    <xf numFmtId="0" fontId="8" fillId="6" borderId="3" xfId="1" applyFont="1" applyFill="1" applyBorder="1" applyAlignment="1">
      <alignment horizontal="center" vertical="center"/>
    </xf>
    <xf numFmtId="0" fontId="8" fillId="7" borderId="43" xfId="1" applyFont="1" applyFill="1" applyBorder="1" applyAlignment="1">
      <alignment horizontal="center" vertical="center"/>
    </xf>
    <xf numFmtId="0" fontId="8" fillId="0" borderId="42" xfId="1" applyFont="1" applyBorder="1" applyAlignment="1">
      <alignment horizontal="center" vertical="center"/>
    </xf>
    <xf numFmtId="0" fontId="9" fillId="0" borderId="42" xfId="1" applyFont="1" applyBorder="1" applyAlignment="1">
      <alignment horizontal="center" vertical="center"/>
    </xf>
    <xf numFmtId="0" fontId="8" fillId="0" borderId="47" xfId="1" applyFont="1" applyBorder="1" applyAlignment="1">
      <alignment horizontal="center" vertical="center"/>
    </xf>
    <xf numFmtId="0" fontId="8" fillId="0" borderId="12" xfId="1" applyFont="1" applyFill="1" applyBorder="1" applyAlignment="1">
      <alignment vertical="center" wrapText="1"/>
    </xf>
    <xf numFmtId="0" fontId="8" fillId="2" borderId="12" xfId="1" applyFont="1" applyFill="1" applyBorder="1" applyAlignment="1">
      <alignment horizontal="center" vertical="center"/>
    </xf>
    <xf numFmtId="0" fontId="8" fillId="3" borderId="13" xfId="1" applyFont="1" applyFill="1" applyBorder="1" applyAlignment="1">
      <alignment horizontal="center" vertical="center"/>
    </xf>
    <xf numFmtId="0" fontId="8" fillId="4" borderId="48" xfId="1" applyFont="1" applyFill="1" applyBorder="1" applyAlignment="1">
      <alignment horizontal="center" vertical="center"/>
    </xf>
    <xf numFmtId="0" fontId="8" fillId="5" borderId="12" xfId="1" applyFont="1" applyFill="1" applyBorder="1" applyAlignment="1">
      <alignment horizontal="center" vertical="center"/>
    </xf>
    <xf numFmtId="0" fontId="8" fillId="6" borderId="13" xfId="1" applyFont="1" applyFill="1" applyBorder="1" applyAlignment="1">
      <alignment horizontal="center" vertical="center"/>
    </xf>
    <xf numFmtId="0" fontId="8" fillId="7" borderId="48" xfId="1" applyFont="1" applyFill="1" applyBorder="1" applyAlignment="1">
      <alignment horizontal="center" vertical="center"/>
    </xf>
    <xf numFmtId="0" fontId="18" fillId="0" borderId="12" xfId="1" applyFont="1" applyFill="1" applyBorder="1" applyAlignment="1">
      <alignment vertical="center" wrapText="1"/>
    </xf>
    <xf numFmtId="0" fontId="8" fillId="0" borderId="12" xfId="1" applyFont="1" applyBorder="1" applyAlignment="1">
      <alignment vertical="center" wrapText="1"/>
    </xf>
    <xf numFmtId="0" fontId="2" fillId="0" borderId="0" xfId="1" applyFont="1" applyFill="1" applyAlignment="1">
      <alignment vertical="center"/>
    </xf>
    <xf numFmtId="0" fontId="8" fillId="0" borderId="14" xfId="1" applyFont="1" applyBorder="1" applyAlignment="1">
      <alignment horizontal="center" vertical="center"/>
    </xf>
    <xf numFmtId="0" fontId="8" fillId="0" borderId="12"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48" xfId="1" applyFont="1" applyFill="1" applyBorder="1" applyAlignment="1">
      <alignment horizontal="center" vertical="center"/>
    </xf>
    <xf numFmtId="0" fontId="8" fillId="0" borderId="14" xfId="1" applyFont="1" applyFill="1" applyBorder="1" applyAlignment="1">
      <alignment horizontal="center" vertical="center"/>
    </xf>
    <xf numFmtId="0" fontId="8" fillId="0" borderId="48" xfId="1" applyFont="1" applyBorder="1" applyAlignment="1">
      <alignment horizontal="center" vertical="center"/>
    </xf>
    <xf numFmtId="0" fontId="2" fillId="0" borderId="0" xfId="1" applyFont="1" applyAlignment="1">
      <alignment vertical="center"/>
    </xf>
    <xf numFmtId="0" fontId="1" fillId="0" borderId="50" xfId="1" applyFont="1" applyFill="1" applyBorder="1" applyAlignment="1">
      <alignment vertical="center"/>
    </xf>
    <xf numFmtId="0" fontId="1" fillId="0" borderId="49" xfId="1" applyFont="1" applyFill="1" applyBorder="1" applyAlignment="1">
      <alignment vertical="center"/>
    </xf>
    <xf numFmtId="0" fontId="1" fillId="0" borderId="51" xfId="1" applyFont="1" applyFill="1" applyBorder="1" applyAlignment="1">
      <alignment vertical="center"/>
    </xf>
    <xf numFmtId="0" fontId="1" fillId="0" borderId="55" xfId="1" applyFont="1" applyFill="1" applyBorder="1" applyAlignment="1">
      <alignment horizontal="center" vertical="center"/>
    </xf>
    <xf numFmtId="0" fontId="1" fillId="0" borderId="52" xfId="1" applyFont="1" applyFill="1" applyBorder="1" applyAlignment="1">
      <alignment horizontal="center" vertical="center"/>
    </xf>
    <xf numFmtId="0" fontId="1" fillId="0" borderId="54" xfId="1" applyFont="1" applyFill="1" applyBorder="1" applyAlignment="1">
      <alignment horizontal="center" vertical="center"/>
    </xf>
    <xf numFmtId="0" fontId="1" fillId="0" borderId="56" xfId="1" applyFont="1" applyFill="1" applyBorder="1" applyAlignment="1">
      <alignment horizontal="center" vertical="center"/>
    </xf>
    <xf numFmtId="0" fontId="2" fillId="0" borderId="67" xfId="1" applyFont="1" applyBorder="1" applyAlignment="1">
      <alignment horizontal="center" vertical="center"/>
    </xf>
    <xf numFmtId="0" fontId="2" fillId="0" borderId="23" xfId="1" applyFont="1" applyBorder="1" applyAlignment="1">
      <alignment vertical="center" wrapText="1"/>
    </xf>
    <xf numFmtId="0" fontId="2" fillId="0" borderId="25" xfId="1" applyFont="1" applyBorder="1" applyAlignment="1">
      <alignment horizontal="center" vertical="center"/>
    </xf>
    <xf numFmtId="0" fontId="2" fillId="0" borderId="23"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68" xfId="1" applyFont="1" applyBorder="1" applyAlignment="1">
      <alignment horizontal="center" vertical="center"/>
    </xf>
    <xf numFmtId="0" fontId="2" fillId="0" borderId="52" xfId="1" applyFont="1" applyFill="1" applyBorder="1" applyAlignment="1">
      <alignment horizontal="center" vertical="center"/>
    </xf>
    <xf numFmtId="0" fontId="2" fillId="11" borderId="54" xfId="1" applyFont="1" applyFill="1" applyBorder="1" applyAlignment="1">
      <alignment horizontal="center" vertical="center"/>
    </xf>
    <xf numFmtId="0" fontId="1" fillId="0" borderId="56" xfId="1" quotePrefix="1" applyFont="1" applyFill="1" applyBorder="1" applyAlignment="1">
      <alignment vertical="center"/>
    </xf>
    <xf numFmtId="0" fontId="2" fillId="0" borderId="56" xfId="1" applyFont="1" applyFill="1" applyBorder="1" applyAlignment="1">
      <alignment horizontal="center" vertical="center"/>
    </xf>
    <xf numFmtId="0" fontId="2" fillId="0" borderId="55" xfId="1" applyFont="1" applyFill="1" applyBorder="1" applyAlignment="1">
      <alignment horizontal="center" vertical="center"/>
    </xf>
    <xf numFmtId="0" fontId="8" fillId="0" borderId="0" xfId="1" applyFont="1" applyFill="1" applyAlignment="1">
      <alignment vertical="center"/>
    </xf>
    <xf numFmtId="0" fontId="8" fillId="0" borderId="67" xfId="1" applyFont="1" applyBorder="1" applyAlignment="1">
      <alignment horizontal="center" vertical="center"/>
    </xf>
    <xf numFmtId="0" fontId="8" fillId="0" borderId="23" xfId="1" applyFont="1" applyBorder="1" applyAlignment="1">
      <alignment vertical="center" wrapText="1"/>
    </xf>
    <xf numFmtId="0" fontId="8" fillId="0" borderId="25" xfId="1" applyFont="1" applyBorder="1" applyAlignment="1">
      <alignment horizontal="center" vertical="center"/>
    </xf>
    <xf numFmtId="0" fontId="8" fillId="0" borderId="23" xfId="1" applyFont="1" applyFill="1" applyBorder="1" applyAlignment="1">
      <alignment horizontal="center" vertical="center"/>
    </xf>
    <xf numFmtId="0" fontId="8" fillId="0" borderId="24" xfId="1" applyFont="1" applyFill="1" applyBorder="1" applyAlignment="1">
      <alignment horizontal="center" vertical="center"/>
    </xf>
    <xf numFmtId="0" fontId="8" fillId="0" borderId="68" xfId="1" applyFont="1" applyFill="1" applyBorder="1" applyAlignment="1">
      <alignment horizontal="center" vertical="center"/>
    </xf>
    <xf numFmtId="0" fontId="8" fillId="0" borderId="25" xfId="1" applyFont="1" applyFill="1" applyBorder="1" applyAlignment="1">
      <alignment horizontal="center" vertical="center"/>
    </xf>
    <xf numFmtId="0" fontId="8" fillId="0" borderId="68" xfId="1" applyFont="1" applyBorder="1" applyAlignment="1">
      <alignment horizontal="center" vertical="center"/>
    </xf>
    <xf numFmtId="0" fontId="8" fillId="0" borderId="52" xfId="1" applyFont="1" applyFill="1" applyBorder="1" applyAlignment="1">
      <alignment horizontal="center" vertical="center"/>
    </xf>
    <xf numFmtId="0" fontId="8" fillId="0" borderId="54" xfId="1" applyFont="1" applyFill="1" applyBorder="1" applyAlignment="1">
      <alignment horizontal="center" vertical="center"/>
    </xf>
    <xf numFmtId="0" fontId="8" fillId="0" borderId="56" xfId="1" applyFont="1" applyFill="1" applyBorder="1" applyAlignment="1">
      <alignment horizontal="center" vertical="center"/>
    </xf>
    <xf numFmtId="0" fontId="8" fillId="0" borderId="55" xfId="1" applyFont="1" applyFill="1" applyBorder="1" applyAlignment="1">
      <alignment horizontal="center" vertical="center"/>
    </xf>
    <xf numFmtId="0" fontId="19" fillId="0" borderId="0" xfId="1" applyFont="1" applyAlignment="1">
      <alignment vertical="center"/>
    </xf>
    <xf numFmtId="0" fontId="2" fillId="0" borderId="54" xfId="1" applyFont="1" applyFill="1" applyBorder="1" applyAlignment="1">
      <alignment horizontal="center" vertic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31" xfId="0" applyFont="1" applyBorder="1" applyAlignment="1">
      <alignment horizontal="center"/>
    </xf>
    <xf numFmtId="0" fontId="22" fillId="0" borderId="18" xfId="0" quotePrefix="1" applyFont="1" applyBorder="1" applyAlignment="1">
      <alignment horizontal="center"/>
    </xf>
    <xf numFmtId="0" fontId="22" fillId="0" borderId="1" xfId="0" applyFont="1" applyBorder="1" applyAlignment="1">
      <alignment horizontal="center"/>
    </xf>
    <xf numFmtId="0" fontId="22" fillId="0" borderId="19" xfId="0" applyFont="1" applyBorder="1" applyAlignment="1">
      <alignment horizontal="center"/>
    </xf>
    <xf numFmtId="0" fontId="11" fillId="0" borderId="0" xfId="0" applyFont="1" applyAlignment="1">
      <alignment horizontal="center"/>
    </xf>
    <xf numFmtId="0" fontId="8" fillId="0" borderId="69" xfId="0" quotePrefix="1" applyFont="1" applyBorder="1"/>
    <xf numFmtId="0" fontId="8" fillId="0" borderId="5" xfId="0" applyFont="1" applyBorder="1"/>
    <xf numFmtId="0" fontId="8" fillId="0" borderId="70" xfId="0" applyFont="1" applyBorder="1"/>
    <xf numFmtId="0" fontId="8" fillId="0" borderId="71" xfId="0" quotePrefix="1" applyFont="1" applyFill="1" applyBorder="1"/>
    <xf numFmtId="0" fontId="8" fillId="0" borderId="6" xfId="0" applyFont="1" applyFill="1" applyBorder="1"/>
    <xf numFmtId="0" fontId="8" fillId="12" borderId="6" xfId="0" applyFont="1" applyFill="1" applyBorder="1" applyAlignment="1">
      <alignment horizontal="center"/>
    </xf>
    <xf numFmtId="0" fontId="8" fillId="0" borderId="6" xfId="0" applyFont="1" applyFill="1" applyBorder="1" applyAlignment="1">
      <alignment horizontal="center"/>
    </xf>
    <xf numFmtId="0" fontId="8" fillId="0" borderId="72" xfId="0" applyFont="1" applyFill="1" applyBorder="1" applyAlignment="1">
      <alignment horizontal="center"/>
    </xf>
    <xf numFmtId="0" fontId="8" fillId="0" borderId="18" xfId="0" quotePrefix="1" applyFont="1" applyFill="1" applyBorder="1"/>
    <xf numFmtId="0" fontId="8" fillId="0" borderId="1" xfId="0" applyFont="1" applyFill="1" applyBorder="1"/>
    <xf numFmtId="0" fontId="8" fillId="12" borderId="1" xfId="0" applyFont="1" applyFill="1" applyBorder="1" applyAlignment="1">
      <alignment horizontal="center"/>
    </xf>
    <xf numFmtId="0" fontId="8" fillId="0" borderId="1" xfId="0" applyFont="1" applyFill="1" applyBorder="1" applyAlignment="1">
      <alignment horizontal="center"/>
    </xf>
    <xf numFmtId="0" fontId="8" fillId="0" borderId="19" xfId="0" applyFont="1" applyFill="1" applyBorder="1" applyAlignment="1">
      <alignment horizontal="center"/>
    </xf>
    <xf numFmtId="0" fontId="8" fillId="0" borderId="73" xfId="0" quotePrefix="1" applyFont="1" applyFill="1" applyBorder="1"/>
    <xf numFmtId="0" fontId="8" fillId="0" borderId="2" xfId="0" applyFont="1" applyFill="1" applyBorder="1"/>
    <xf numFmtId="0" fontId="8" fillId="12" borderId="2" xfId="0" applyFont="1" applyFill="1" applyBorder="1" applyAlignment="1">
      <alignment horizontal="center"/>
    </xf>
    <xf numFmtId="0" fontId="8" fillId="0" borderId="2" xfId="0" applyFont="1" applyFill="1" applyBorder="1" applyAlignment="1">
      <alignment horizontal="center"/>
    </xf>
    <xf numFmtId="0" fontId="8" fillId="0" borderId="74" xfId="0" applyFont="1" applyFill="1" applyBorder="1" applyAlignment="1">
      <alignment horizontal="center"/>
    </xf>
    <xf numFmtId="0" fontId="8" fillId="0" borderId="23" xfId="0" quotePrefix="1" applyFont="1" applyBorder="1"/>
    <xf numFmtId="0" fontId="8" fillId="0" borderId="24" xfId="0" applyFont="1" applyBorder="1"/>
    <xf numFmtId="0" fontId="8" fillId="0" borderId="24" xfId="0" applyFont="1" applyBorder="1" applyAlignment="1">
      <alignment horizontal="center"/>
    </xf>
    <xf numFmtId="0" fontId="8" fillId="0" borderId="25" xfId="0" applyFont="1" applyBorder="1" applyAlignment="1">
      <alignment horizontal="center"/>
    </xf>
    <xf numFmtId="0" fontId="8" fillId="13" borderId="6" xfId="0" applyFont="1" applyFill="1" applyBorder="1" applyAlignment="1">
      <alignment horizontal="center"/>
    </xf>
    <xf numFmtId="0" fontId="8" fillId="13" borderId="1" xfId="0" applyFont="1" applyFill="1" applyBorder="1" applyAlignment="1">
      <alignment horizontal="center"/>
    </xf>
    <xf numFmtId="0" fontId="8" fillId="13" borderId="2" xfId="0" applyFont="1" applyFill="1" applyBorder="1" applyAlignment="1">
      <alignment horizontal="center"/>
    </xf>
    <xf numFmtId="0" fontId="8" fillId="0" borderId="18" xfId="0" quotePrefix="1" applyFont="1" applyBorder="1"/>
    <xf numFmtId="0" fontId="16" fillId="0" borderId="1" xfId="0" applyFont="1" applyBorder="1"/>
    <xf numFmtId="0" fontId="8" fillId="0" borderId="19" xfId="0" applyFont="1" applyBorder="1"/>
    <xf numFmtId="0" fontId="8" fillId="8" borderId="1" xfId="0" applyFont="1" applyFill="1" applyBorder="1" applyAlignment="1">
      <alignment horizontal="center"/>
    </xf>
    <xf numFmtId="0" fontId="8" fillId="0" borderId="73" xfId="0" quotePrefix="1" applyFont="1" applyBorder="1"/>
    <xf numFmtId="0" fontId="8" fillId="0" borderId="74" xfId="0" applyFont="1" applyBorder="1"/>
    <xf numFmtId="0" fontId="8" fillId="0" borderId="6" xfId="0" applyFont="1" applyBorder="1"/>
    <xf numFmtId="0" fontId="8" fillId="0" borderId="6" xfId="0" applyFont="1" applyBorder="1" applyAlignment="1">
      <alignment horizontal="center"/>
    </xf>
    <xf numFmtId="0" fontId="8" fillId="0" borderId="72" xfId="0" applyFont="1" applyBorder="1" applyAlignment="1">
      <alignment horizontal="center"/>
    </xf>
    <xf numFmtId="0" fontId="2" fillId="0" borderId="1" xfId="0" applyFont="1" applyFill="1" applyBorder="1"/>
    <xf numFmtId="0" fontId="8" fillId="14" borderId="1" xfId="0" applyFont="1" applyFill="1" applyBorder="1" applyAlignment="1">
      <alignment horizontal="center"/>
    </xf>
    <xf numFmtId="0" fontId="2" fillId="0" borderId="2" xfId="0" applyFont="1" applyFill="1" applyBorder="1"/>
    <xf numFmtId="0" fontId="8" fillId="14" borderId="2" xfId="0" applyFont="1" applyFill="1" applyBorder="1" applyAlignment="1">
      <alignment horizontal="center"/>
    </xf>
    <xf numFmtId="0" fontId="8" fillId="0" borderId="4" xfId="0" applyFont="1" applyBorder="1"/>
    <xf numFmtId="0" fontId="8" fillId="0" borderId="4" xfId="0" applyFont="1" applyBorder="1" applyAlignment="1">
      <alignment horizontal="center"/>
    </xf>
    <xf numFmtId="0" fontId="8" fillId="12" borderId="4" xfId="0" applyFont="1" applyFill="1" applyBorder="1" applyAlignment="1">
      <alignment horizontal="center"/>
    </xf>
    <xf numFmtId="0" fontId="8" fillId="0" borderId="79" xfId="0" applyFont="1" applyBorder="1" applyAlignment="1">
      <alignment horizontal="center"/>
    </xf>
    <xf numFmtId="0" fontId="2" fillId="0" borderId="5" xfId="0" applyFont="1" applyFill="1" applyBorder="1"/>
    <xf numFmtId="0" fontId="8" fillId="14" borderId="5" xfId="0" applyFont="1" applyFill="1" applyBorder="1" applyAlignment="1">
      <alignment horizontal="center"/>
    </xf>
    <xf numFmtId="0" fontId="2" fillId="0" borderId="33" xfId="0" applyFont="1" applyFill="1" applyBorder="1"/>
    <xf numFmtId="0" fontId="8" fillId="14" borderId="33" xfId="0" applyFont="1" applyFill="1" applyBorder="1" applyAlignment="1">
      <alignment horizontal="center"/>
    </xf>
    <xf numFmtId="0" fontId="8" fillId="0" borderId="33" xfId="0" applyFont="1" applyBorder="1"/>
    <xf numFmtId="0" fontId="8" fillId="0" borderId="34" xfId="0" applyFont="1" applyBorder="1"/>
    <xf numFmtId="0" fontId="8" fillId="0" borderId="15" xfId="0" applyFont="1" applyBorder="1"/>
    <xf numFmtId="0" fontId="16" fillId="0" borderId="16" xfId="0" applyFont="1" applyBorder="1"/>
    <xf numFmtId="0" fontId="8" fillId="0" borderId="16" xfId="0" applyFont="1" applyBorder="1"/>
    <xf numFmtId="0" fontId="8" fillId="0" borderId="17" xfId="0" applyFont="1" applyBorder="1"/>
    <xf numFmtId="0" fontId="9" fillId="8" borderId="1" xfId="0" applyFont="1" applyFill="1" applyBorder="1" applyAlignment="1">
      <alignment horizontal="center"/>
    </xf>
    <xf numFmtId="0" fontId="8" fillId="0" borderId="20" xfId="0" applyFont="1" applyBorder="1"/>
    <xf numFmtId="0" fontId="8" fillId="0" borderId="21" xfId="0" applyFont="1" applyBorder="1"/>
    <xf numFmtId="0" fontId="8" fillId="0" borderId="22" xfId="0" applyFont="1" applyBorder="1"/>
    <xf numFmtId="0" fontId="23" fillId="0" borderId="0" xfId="1" applyNumberFormat="1" applyFont="1" applyAlignment="1">
      <alignment vertical="center"/>
    </xf>
    <xf numFmtId="0" fontId="23" fillId="0" borderId="0" xfId="1" applyNumberFormat="1" applyFont="1" applyAlignment="1">
      <alignment vertical="center" wrapText="1"/>
    </xf>
    <xf numFmtId="0" fontId="23" fillId="0" borderId="0" xfId="1" applyNumberFormat="1" applyFont="1" applyAlignment="1">
      <alignment horizontal="center" vertical="center"/>
    </xf>
    <xf numFmtId="0" fontId="23" fillId="0" borderId="0" xfId="2" applyNumberFormat="1" applyFont="1" applyAlignment="1">
      <alignment vertical="center"/>
    </xf>
    <xf numFmtId="0" fontId="7" fillId="0" borderId="0" xfId="1" applyNumberFormat="1" applyFont="1" applyAlignment="1">
      <alignment horizontal="right" vertical="center"/>
    </xf>
    <xf numFmtId="0" fontId="23" fillId="15" borderId="3" xfId="1" applyNumberFormat="1" applyFont="1" applyFill="1" applyBorder="1" applyAlignment="1">
      <alignment horizontal="center" vertical="center"/>
    </xf>
    <xf numFmtId="0" fontId="23" fillId="15" borderId="3" xfId="1" applyNumberFormat="1" applyFont="1" applyFill="1" applyBorder="1" applyAlignment="1">
      <alignment horizontal="center" vertical="center" wrapText="1"/>
    </xf>
    <xf numFmtId="0" fontId="23" fillId="15" borderId="3" xfId="2" applyNumberFormat="1" applyFont="1" applyFill="1" applyBorder="1" applyAlignment="1">
      <alignment horizontal="center" vertical="center"/>
    </xf>
    <xf numFmtId="0" fontId="23" fillId="15" borderId="3" xfId="2" applyNumberFormat="1" applyFont="1" applyFill="1" applyBorder="1" applyAlignment="1">
      <alignment horizontal="center" vertical="center" wrapText="1"/>
    </xf>
    <xf numFmtId="0" fontId="14" fillId="16" borderId="3" xfId="3" applyNumberFormat="1" applyFont="1" applyFill="1" applyBorder="1" applyAlignment="1">
      <alignment horizontal="center" vertical="center" wrapText="1"/>
    </xf>
    <xf numFmtId="0" fontId="23" fillId="16" borderId="3" xfId="1" applyNumberFormat="1" applyFont="1" applyFill="1" applyBorder="1" applyAlignment="1">
      <alignment horizontal="center" wrapText="1"/>
    </xf>
    <xf numFmtId="0" fontId="26" fillId="16" borderId="3" xfId="1" applyNumberFormat="1" applyFont="1" applyFill="1" applyBorder="1" applyAlignment="1">
      <alignment horizontal="center" vertical="center" wrapText="1"/>
    </xf>
    <xf numFmtId="0" fontId="23" fillId="16" borderId="3" xfId="1" applyNumberFormat="1" applyFont="1" applyFill="1" applyBorder="1" applyAlignment="1">
      <alignment vertical="center" wrapText="1"/>
    </xf>
    <xf numFmtId="0" fontId="14" fillId="17" borderId="3" xfId="3" applyNumberFormat="1" applyFont="1" applyFill="1" applyBorder="1" applyAlignment="1">
      <alignment horizontal="center" vertical="center" wrapText="1"/>
    </xf>
    <xf numFmtId="0" fontId="14" fillId="17" borderId="3" xfId="1" applyNumberFormat="1" applyFont="1" applyFill="1" applyBorder="1" applyAlignment="1">
      <alignment horizontal="center" vertical="center" wrapText="1"/>
    </xf>
    <xf numFmtId="0" fontId="23" fillId="17" borderId="3" xfId="1" applyNumberFormat="1" applyFont="1" applyFill="1" applyBorder="1" applyAlignment="1">
      <alignment horizontal="center" wrapText="1"/>
    </xf>
    <xf numFmtId="0" fontId="23" fillId="17" borderId="3" xfId="1" applyNumberFormat="1" applyFont="1" applyFill="1" applyBorder="1" applyAlignment="1">
      <alignment vertical="center" wrapText="1"/>
    </xf>
    <xf numFmtId="0" fontId="23" fillId="17" borderId="0" xfId="1" applyNumberFormat="1" applyFont="1" applyFill="1" applyAlignment="1">
      <alignment vertical="center" wrapText="1"/>
    </xf>
    <xf numFmtId="0" fontId="14" fillId="0" borderId="3" xfId="3" applyNumberFormat="1" applyFont="1" applyFill="1" applyBorder="1" applyAlignment="1">
      <alignment horizontal="center" vertical="center" wrapText="1"/>
    </xf>
    <xf numFmtId="0" fontId="14" fillId="0" borderId="3" xfId="1" applyNumberFormat="1" applyFont="1" applyFill="1" applyBorder="1" applyAlignment="1">
      <alignment horizontal="left" vertical="center" wrapText="1"/>
    </xf>
    <xf numFmtId="0" fontId="14" fillId="0" borderId="80" xfId="1" applyFont="1" applyBorder="1" applyAlignment="1" applyProtection="1">
      <protection locked="0"/>
    </xf>
    <xf numFmtId="0" fontId="14" fillId="0" borderId="3" xfId="1" applyNumberFormat="1" applyFont="1" applyFill="1" applyBorder="1" applyAlignment="1">
      <alignment vertical="center" wrapText="1"/>
    </xf>
    <xf numFmtId="0" fontId="23" fillId="0" borderId="3" xfId="1" applyNumberFormat="1" applyFont="1" applyBorder="1" applyAlignment="1">
      <alignment horizontal="center" wrapText="1"/>
    </xf>
    <xf numFmtId="0" fontId="26" fillId="0" borderId="3" xfId="1" applyNumberFormat="1" applyFont="1" applyFill="1" applyBorder="1" applyAlignment="1">
      <alignment horizontal="center" vertical="center" wrapText="1"/>
    </xf>
    <xf numFmtId="0" fontId="27" fillId="0" borderId="3" xfId="1" applyNumberFormat="1" applyFont="1" applyFill="1" applyBorder="1" applyAlignment="1">
      <alignment horizontal="left" vertical="center" wrapText="1"/>
    </xf>
    <xf numFmtId="0" fontId="14" fillId="0" borderId="3" xfId="1" applyNumberFormat="1" applyFont="1" applyFill="1" applyBorder="1" applyAlignment="1">
      <alignment horizontal="center" vertical="center" wrapText="1"/>
    </xf>
    <xf numFmtId="0" fontId="14" fillId="0" borderId="81" xfId="3" applyNumberFormat="1" applyFont="1" applyFill="1" applyBorder="1" applyAlignment="1">
      <alignment horizontal="center" vertical="center" wrapText="1"/>
    </xf>
    <xf numFmtId="0" fontId="14" fillId="0" borderId="81" xfId="1" applyNumberFormat="1" applyFont="1" applyFill="1" applyBorder="1" applyAlignment="1">
      <alignment horizontal="left" vertical="center" wrapText="1"/>
    </xf>
    <xf numFmtId="0" fontId="14" fillId="0" borderId="81" xfId="1" applyNumberFormat="1" applyFont="1" applyFill="1" applyBorder="1" applyAlignment="1">
      <alignment vertical="center" wrapText="1"/>
    </xf>
    <xf numFmtId="0" fontId="23" fillId="0" borderId="81" xfId="1" applyNumberFormat="1" applyFont="1" applyBorder="1" applyAlignment="1">
      <alignment horizontal="center" wrapText="1"/>
    </xf>
    <xf numFmtId="0" fontId="14" fillId="0" borderId="81" xfId="1" applyNumberFormat="1" applyFont="1" applyFill="1" applyBorder="1" applyAlignment="1">
      <alignment horizontal="center" vertical="center" wrapText="1"/>
    </xf>
    <xf numFmtId="0" fontId="23" fillId="0" borderId="81" xfId="1" applyFont="1" applyBorder="1" applyAlignment="1">
      <alignment vertical="center" wrapText="1"/>
    </xf>
    <xf numFmtId="0" fontId="14" fillId="0" borderId="0" xfId="3" applyNumberFormat="1" applyFont="1" applyFill="1" applyBorder="1" applyAlignment="1">
      <alignment horizontal="center" vertical="center" wrapText="1"/>
    </xf>
    <xf numFmtId="0" fontId="14" fillId="0" borderId="0" xfId="1" applyNumberFormat="1" applyFont="1" applyFill="1" applyBorder="1" applyAlignment="1">
      <alignment horizontal="left" vertical="center" wrapText="1"/>
    </xf>
    <xf numFmtId="0" fontId="14" fillId="0" borderId="0" xfId="1" applyNumberFormat="1" applyFont="1" applyFill="1" applyBorder="1" applyAlignment="1">
      <alignment vertical="center" wrapText="1"/>
    </xf>
    <xf numFmtId="0" fontId="23" fillId="0" borderId="0" xfId="1" applyNumberFormat="1" applyFont="1" applyBorder="1" applyAlignment="1">
      <alignment horizontal="center" wrapText="1"/>
    </xf>
    <xf numFmtId="0" fontId="14" fillId="0" borderId="0" xfId="1" applyNumberFormat="1" applyFont="1" applyFill="1" applyBorder="1" applyAlignment="1">
      <alignment horizontal="center" vertical="center" wrapText="1"/>
    </xf>
    <xf numFmtId="0" fontId="15" fillId="0" borderId="0" xfId="1" applyFont="1"/>
    <xf numFmtId="0" fontId="23" fillId="0" borderId="0" xfId="1" applyNumberFormat="1" applyFont="1" applyAlignment="1">
      <alignment horizontal="left" vertical="center"/>
    </xf>
    <xf numFmtId="0" fontId="23" fillId="0" borderId="0" xfId="0" applyFont="1"/>
    <xf numFmtId="0" fontId="23" fillId="0" borderId="3" xfId="0" applyFont="1" applyBorder="1" applyAlignment="1">
      <alignment horizontal="center" vertical="center"/>
    </xf>
    <xf numFmtId="0" fontId="23" fillId="0" borderId="0" xfId="0" applyFont="1" applyAlignment="1">
      <alignment horizontal="center"/>
    </xf>
    <xf numFmtId="0" fontId="23" fillId="0" borderId="0" xfId="0" applyFont="1" applyAlignment="1">
      <alignment wrapText="1"/>
    </xf>
    <xf numFmtId="0" fontId="1"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9" fillId="0" borderId="0" xfId="1" applyFont="1" applyAlignment="1">
      <alignment horizontal="center"/>
    </xf>
    <xf numFmtId="0" fontId="23" fillId="0" borderId="43" xfId="0" applyFont="1" applyBorder="1" applyAlignment="1">
      <alignment vertical="center" wrapText="1"/>
    </xf>
    <xf numFmtId="0" fontId="23" fillId="0" borderId="45" xfId="0" applyFont="1" applyBorder="1" applyAlignment="1">
      <alignment vertical="center" wrapText="1"/>
    </xf>
    <xf numFmtId="0" fontId="23" fillId="0" borderId="80" xfId="0" applyFont="1" applyBorder="1" applyAlignment="1">
      <alignment vertical="center" wrapText="1"/>
    </xf>
    <xf numFmtId="0" fontId="7" fillId="0" borderId="0" xfId="0" applyFont="1" applyAlignment="1">
      <alignment horizontal="center"/>
    </xf>
    <xf numFmtId="0" fontId="23" fillId="0" borderId="43"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80" xfId="0" applyFont="1" applyBorder="1" applyAlignment="1">
      <alignment horizontal="center" vertical="center" wrapText="1"/>
    </xf>
    <xf numFmtId="0" fontId="8" fillId="0" borderId="49" xfId="1" applyFont="1" applyBorder="1" applyAlignment="1">
      <alignment horizontal="center"/>
    </xf>
    <xf numFmtId="0" fontId="8" fillId="0" borderId="50" xfId="1" applyFont="1" applyBorder="1" applyAlignment="1">
      <alignment horizontal="center"/>
    </xf>
    <xf numFmtId="0" fontId="8" fillId="0" borderId="53" xfId="1" applyFont="1" applyBorder="1" applyAlignment="1">
      <alignment horizontal="center"/>
    </xf>
    <xf numFmtId="0" fontId="9" fillId="0" borderId="60" xfId="1" applyFont="1" applyFill="1" applyBorder="1" applyAlignment="1">
      <alignment horizontal="center" vertical="center"/>
    </xf>
    <xf numFmtId="0" fontId="9" fillId="0" borderId="61" xfId="1" applyFont="1" applyFill="1" applyBorder="1" applyAlignment="1">
      <alignment horizontal="center" vertical="center"/>
    </xf>
    <xf numFmtId="0" fontId="9" fillId="0" borderId="62" xfId="1" applyFont="1" applyFill="1" applyBorder="1" applyAlignment="1">
      <alignment horizontal="center" vertical="center"/>
    </xf>
    <xf numFmtId="0" fontId="9" fillId="0" borderId="64" xfId="1" applyFont="1" applyFill="1" applyBorder="1" applyAlignment="1">
      <alignment horizontal="center" vertical="center"/>
    </xf>
    <xf numFmtId="0" fontId="9" fillId="0" borderId="65" xfId="1" applyFont="1" applyFill="1" applyBorder="1" applyAlignment="1">
      <alignment horizontal="center" vertical="center"/>
    </xf>
    <xf numFmtId="0" fontId="9" fillId="0" borderId="66" xfId="1" applyFont="1" applyFill="1" applyBorder="1" applyAlignment="1">
      <alignment horizontal="center" vertical="center"/>
    </xf>
    <xf numFmtId="0" fontId="9" fillId="0" borderId="63" xfId="1" applyFont="1" applyFill="1" applyBorder="1" applyAlignment="1">
      <alignment horizontal="center" vertical="center" wrapText="1"/>
    </xf>
    <xf numFmtId="0" fontId="20" fillId="0" borderId="63" xfId="1" applyFont="1" applyFill="1" applyBorder="1" applyAlignment="1">
      <alignment horizontal="center" vertical="center"/>
    </xf>
    <xf numFmtId="0" fontId="9" fillId="0" borderId="49" xfId="1" applyFont="1" applyFill="1" applyBorder="1" applyAlignment="1">
      <alignment horizontal="right"/>
    </xf>
    <xf numFmtId="0" fontId="9" fillId="0" borderId="50" xfId="1" applyFont="1" applyFill="1" applyBorder="1" applyAlignment="1">
      <alignment horizontal="right"/>
    </xf>
    <xf numFmtId="0" fontId="8" fillId="0" borderId="49" xfId="1" applyFont="1" applyFill="1" applyBorder="1" applyAlignment="1">
      <alignment horizontal="center"/>
    </xf>
    <xf numFmtId="0" fontId="8" fillId="0" borderId="50" xfId="1" applyFont="1" applyFill="1" applyBorder="1" applyAlignment="1">
      <alignment horizontal="center"/>
    </xf>
    <xf numFmtId="0" fontId="8" fillId="0" borderId="51" xfId="1" applyFont="1" applyFill="1" applyBorder="1" applyAlignment="1">
      <alignment horizontal="center"/>
    </xf>
    <xf numFmtId="0" fontId="8" fillId="0" borderId="53" xfId="1" applyFont="1" applyFill="1" applyBorder="1" applyAlignment="1">
      <alignment horizontal="center"/>
    </xf>
    <xf numFmtId="0" fontId="8" fillId="0" borderId="39" xfId="1" applyFont="1" applyBorder="1" applyAlignment="1">
      <alignment horizontal="center"/>
    </xf>
    <xf numFmtId="0" fontId="8" fillId="0" borderId="40" xfId="1" applyFont="1" applyBorder="1" applyAlignment="1">
      <alignment horizontal="center"/>
    </xf>
    <xf numFmtId="0" fontId="8" fillId="0" borderId="41" xfId="1" applyFont="1" applyBorder="1" applyAlignment="1">
      <alignment horizontal="center"/>
    </xf>
    <xf numFmtId="0" fontId="17" fillId="8" borderId="44" xfId="1" applyFont="1" applyFill="1" applyBorder="1" applyAlignment="1">
      <alignment horizontal="center"/>
    </xf>
    <xf numFmtId="0" fontId="17" fillId="8" borderId="45" xfId="1" applyFont="1" applyFill="1" applyBorder="1" applyAlignment="1">
      <alignment horizontal="center"/>
    </xf>
    <xf numFmtId="0" fontId="17" fillId="8" borderId="46" xfId="1" applyFont="1" applyFill="1" applyBorder="1" applyAlignment="1">
      <alignment horizontal="center"/>
    </xf>
    <xf numFmtId="0" fontId="8" fillId="0" borderId="57" xfId="1" applyFont="1" applyBorder="1" applyAlignment="1">
      <alignment horizontal="center"/>
    </xf>
    <xf numFmtId="0" fontId="8" fillId="0" borderId="58" xfId="1" applyFont="1" applyBorder="1" applyAlignment="1">
      <alignment horizontal="center"/>
    </xf>
    <xf numFmtId="0" fontId="8" fillId="0" borderId="59" xfId="1" applyFont="1" applyBorder="1" applyAlignment="1">
      <alignment horizontal="center"/>
    </xf>
    <xf numFmtId="0" fontId="1" fillId="0" borderId="49" xfId="1" applyFont="1" applyFill="1" applyBorder="1" applyAlignment="1">
      <alignment horizontal="right"/>
    </xf>
    <xf numFmtId="0" fontId="1" fillId="0" borderId="50" xfId="1" applyFont="1" applyFill="1" applyBorder="1" applyAlignment="1">
      <alignment horizontal="right"/>
    </xf>
    <xf numFmtId="0" fontId="1" fillId="0" borderId="49" xfId="1" applyFont="1" applyFill="1" applyBorder="1" applyAlignment="1">
      <alignment horizontal="center"/>
    </xf>
    <xf numFmtId="0" fontId="1" fillId="0" borderId="50" xfId="1" applyFont="1" applyFill="1" applyBorder="1" applyAlignment="1">
      <alignment horizontal="center"/>
    </xf>
    <xf numFmtId="0" fontId="1" fillId="0" borderId="51" xfId="1" applyFont="1" applyFill="1" applyBorder="1" applyAlignment="1">
      <alignment horizontal="center"/>
    </xf>
    <xf numFmtId="0" fontId="2" fillId="0" borderId="49" xfId="1" applyFont="1" applyBorder="1" applyAlignment="1">
      <alignment horizontal="center"/>
    </xf>
    <xf numFmtId="0" fontId="2" fillId="0" borderId="50" xfId="1" applyFont="1" applyBorder="1" applyAlignment="1">
      <alignment horizontal="center"/>
    </xf>
    <xf numFmtId="0" fontId="2" fillId="0" borderId="53" xfId="1" applyFont="1" applyBorder="1" applyAlignment="1">
      <alignment horizontal="center"/>
    </xf>
    <xf numFmtId="0" fontId="2" fillId="0" borderId="49" xfId="1" applyFont="1" applyFill="1" applyBorder="1" applyAlignment="1">
      <alignment horizontal="center"/>
    </xf>
    <xf numFmtId="0" fontId="2" fillId="0" borderId="50" xfId="1" applyFont="1" applyFill="1" applyBorder="1" applyAlignment="1">
      <alignment horizontal="center"/>
    </xf>
    <xf numFmtId="0" fontId="2" fillId="0" borderId="51" xfId="1" applyFont="1" applyFill="1" applyBorder="1" applyAlignment="1">
      <alignment horizontal="center"/>
    </xf>
    <xf numFmtId="0" fontId="1" fillId="0" borderId="49" xfId="1" applyFont="1" applyFill="1" applyBorder="1" applyAlignment="1">
      <alignment horizontal="left"/>
    </xf>
    <xf numFmtId="0" fontId="1" fillId="0" borderId="50" xfId="1" applyFont="1" applyFill="1" applyBorder="1" applyAlignment="1">
      <alignment horizontal="left"/>
    </xf>
    <xf numFmtId="0" fontId="1" fillId="0" borderId="53" xfId="1" applyFont="1" applyFill="1" applyBorder="1" applyAlignment="1">
      <alignment horizontal="left"/>
    </xf>
    <xf numFmtId="0" fontId="1" fillId="0" borderId="55" xfId="1" applyFont="1" applyFill="1" applyBorder="1" applyAlignment="1">
      <alignment horizontal="center"/>
    </xf>
    <xf numFmtId="0" fontId="9" fillId="0" borderId="38" xfId="1" applyFont="1" applyBorder="1" applyAlignment="1">
      <alignment horizontal="center" vertical="center"/>
    </xf>
    <xf numFmtId="0" fontId="9" fillId="0" borderId="42" xfId="1" applyFont="1" applyBorder="1" applyAlignment="1">
      <alignment horizontal="center" vertical="center"/>
    </xf>
    <xf numFmtId="0" fontId="9" fillId="0" borderId="7" xfId="1" applyFont="1" applyFill="1" applyBorder="1" applyAlignment="1">
      <alignment horizontal="center"/>
    </xf>
    <xf numFmtId="0" fontId="9" fillId="0" borderId="9" xfId="1" applyFont="1" applyFill="1" applyBorder="1" applyAlignment="1">
      <alignment horizontal="center"/>
    </xf>
    <xf numFmtId="0" fontId="9" fillId="0" borderId="39" xfId="1" applyFont="1" applyFill="1" applyBorder="1" applyAlignment="1">
      <alignment horizontal="center"/>
    </xf>
    <xf numFmtId="0" fontId="9" fillId="0" borderId="40" xfId="1" applyFont="1" applyFill="1" applyBorder="1" applyAlignment="1">
      <alignment horizontal="center"/>
    </xf>
    <xf numFmtId="0" fontId="9" fillId="0" borderId="41" xfId="1" applyFont="1" applyFill="1" applyBorder="1" applyAlignment="1">
      <alignment horizontal="center"/>
    </xf>
    <xf numFmtId="0" fontId="17" fillId="8" borderId="44" xfId="1" applyFont="1" applyFill="1" applyBorder="1" applyAlignment="1">
      <alignment horizontal="center" vertical="center"/>
    </xf>
    <xf numFmtId="0" fontId="17" fillId="8" borderId="45" xfId="1" applyFont="1" applyFill="1" applyBorder="1" applyAlignment="1">
      <alignment horizontal="center" vertical="center"/>
    </xf>
    <xf numFmtId="0" fontId="17" fillId="8" borderId="46" xfId="1" applyFont="1" applyFill="1" applyBorder="1" applyAlignment="1">
      <alignment horizontal="center" vertical="center"/>
    </xf>
    <xf numFmtId="0" fontId="1" fillId="0" borderId="49" xfId="1" applyFont="1" applyFill="1" applyBorder="1" applyAlignment="1">
      <alignment horizontal="right" vertical="center"/>
    </xf>
    <xf numFmtId="0" fontId="1" fillId="0" borderId="50" xfId="1" applyFont="1" applyFill="1" applyBorder="1" applyAlignment="1">
      <alignment horizontal="right" vertical="center"/>
    </xf>
    <xf numFmtId="0" fontId="1" fillId="0" borderId="51" xfId="1" applyFont="1" applyFill="1" applyBorder="1" applyAlignment="1">
      <alignment horizontal="right" vertical="center"/>
    </xf>
    <xf numFmtId="0" fontId="1" fillId="0" borderId="55" xfId="1" applyFont="1" applyFill="1" applyBorder="1" applyAlignment="1">
      <alignment horizontal="center" vertical="center"/>
    </xf>
    <xf numFmtId="0" fontId="1" fillId="0" borderId="50" xfId="1" applyFont="1" applyFill="1" applyBorder="1" applyAlignment="1">
      <alignment horizontal="center" vertical="center"/>
    </xf>
    <xf numFmtId="0" fontId="9" fillId="0" borderId="49" xfId="1" applyFont="1" applyFill="1" applyBorder="1" applyAlignment="1">
      <alignment horizontal="right" vertical="center"/>
    </xf>
    <xf numFmtId="0" fontId="9" fillId="0" borderId="51" xfId="1" applyFont="1" applyFill="1" applyBorder="1" applyAlignment="1">
      <alignment horizontal="right" vertical="center"/>
    </xf>
    <xf numFmtId="0" fontId="9" fillId="0" borderId="0" xfId="1" applyFont="1" applyAlignment="1">
      <alignment horizontal="center" vertical="center"/>
    </xf>
    <xf numFmtId="0" fontId="9" fillId="0" borderId="7"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39" xfId="1" applyFont="1" applyFill="1" applyBorder="1" applyAlignment="1">
      <alignment horizontal="center" vertical="center"/>
    </xf>
    <xf numFmtId="0" fontId="9" fillId="0" borderId="40" xfId="1" applyFont="1" applyFill="1" applyBorder="1" applyAlignment="1">
      <alignment horizontal="center" vertical="center"/>
    </xf>
    <xf numFmtId="0" fontId="9" fillId="0" borderId="41" xfId="1" applyFont="1" applyFill="1" applyBorder="1" applyAlignment="1">
      <alignment horizontal="center" vertical="center"/>
    </xf>
    <xf numFmtId="0" fontId="9" fillId="8" borderId="75" xfId="0" applyFont="1" applyFill="1" applyBorder="1" applyAlignment="1">
      <alignment horizontal="right"/>
    </xf>
    <xf numFmtId="0" fontId="9" fillId="8" borderId="76" xfId="0" applyFont="1" applyFill="1" applyBorder="1" applyAlignment="1">
      <alignment horizontal="right"/>
    </xf>
    <xf numFmtId="0" fontId="9" fillId="8" borderId="77" xfId="0" applyFont="1" applyFill="1" applyBorder="1" applyAlignment="1">
      <alignment horizontal="right"/>
    </xf>
    <xf numFmtId="0" fontId="8" fillId="0" borderId="71" xfId="0" applyFont="1" applyBorder="1" applyAlignment="1">
      <alignment horizontal="center" vertical="top"/>
    </xf>
    <xf numFmtId="0" fontId="8" fillId="0" borderId="18" xfId="0" applyFont="1" applyBorder="1" applyAlignment="1">
      <alignment horizontal="center" vertical="top"/>
    </xf>
    <xf numFmtId="0" fontId="8" fillId="0" borderId="73" xfId="0" applyFont="1" applyBorder="1" applyAlignment="1">
      <alignment horizontal="center" vertical="top"/>
    </xf>
    <xf numFmtId="0" fontId="8" fillId="0" borderId="6" xfId="0" applyFont="1" applyBorder="1" applyAlignment="1">
      <alignment horizontal="left" vertical="top"/>
    </xf>
    <xf numFmtId="0" fontId="8" fillId="0" borderId="1" xfId="0" applyFont="1" applyBorder="1" applyAlignment="1">
      <alignment horizontal="left" vertical="top"/>
    </xf>
    <xf numFmtId="0" fontId="8" fillId="0" borderId="2" xfId="0" applyFont="1" applyBorder="1" applyAlignment="1">
      <alignment horizontal="left" vertical="top"/>
    </xf>
    <xf numFmtId="0" fontId="8" fillId="0" borderId="78" xfId="0" applyFont="1" applyBorder="1" applyAlignment="1">
      <alignment horizontal="center" vertical="top"/>
    </xf>
    <xf numFmtId="0" fontId="8" fillId="0" borderId="32" xfId="0" applyFont="1" applyBorder="1" applyAlignment="1">
      <alignment horizontal="center" vertical="top"/>
    </xf>
    <xf numFmtId="0" fontId="8" fillId="0" borderId="4" xfId="0" applyFont="1" applyBorder="1" applyAlignment="1">
      <alignment horizontal="left" vertical="top"/>
    </xf>
    <xf numFmtId="0" fontId="8" fillId="0" borderId="69" xfId="0" applyFont="1" applyBorder="1" applyAlignment="1">
      <alignment horizontal="center" vertical="top"/>
    </xf>
    <xf numFmtId="0" fontId="8" fillId="0" borderId="5" xfId="0" applyFont="1" applyBorder="1" applyAlignment="1">
      <alignment horizontal="left" vertical="top"/>
    </xf>
    <xf numFmtId="0" fontId="9" fillId="8" borderId="75" xfId="0" quotePrefix="1" applyFont="1" applyFill="1" applyBorder="1" applyAlignment="1">
      <alignment horizontal="right"/>
    </xf>
    <xf numFmtId="0" fontId="9" fillId="8" borderId="76" xfId="0" quotePrefix="1" applyFont="1" applyFill="1" applyBorder="1" applyAlignment="1">
      <alignment horizontal="right"/>
    </xf>
    <xf numFmtId="0" fontId="9" fillId="8" borderId="77" xfId="0" quotePrefix="1" applyFont="1" applyFill="1" applyBorder="1" applyAlignment="1">
      <alignment horizontal="right"/>
    </xf>
    <xf numFmtId="0" fontId="8" fillId="0" borderId="12" xfId="0" quotePrefix="1" applyFont="1" applyFill="1" applyBorder="1" applyAlignment="1">
      <alignment horizontal="center" vertical="top"/>
    </xf>
    <xf numFmtId="0" fontId="8" fillId="0" borderId="23" xfId="0" quotePrefix="1" applyFont="1" applyFill="1" applyBorder="1" applyAlignment="1">
      <alignment horizontal="center" vertical="top"/>
    </xf>
    <xf numFmtId="0" fontId="8" fillId="0" borderId="26" xfId="0" quotePrefix="1" applyFont="1" applyFill="1" applyBorder="1" applyAlignment="1">
      <alignment horizontal="center" vertical="top"/>
    </xf>
    <xf numFmtId="0" fontId="8" fillId="13" borderId="13" xfId="0" applyFont="1" applyFill="1" applyBorder="1" applyAlignment="1">
      <alignment horizontal="left" vertical="top"/>
    </xf>
    <xf numFmtId="0" fontId="8" fillId="13" borderId="24" xfId="0" applyFont="1" applyFill="1" applyBorder="1" applyAlignment="1">
      <alignment horizontal="left" vertical="top"/>
    </xf>
    <xf numFmtId="0" fontId="8" fillId="13" borderId="27" xfId="0" applyFont="1" applyFill="1" applyBorder="1" applyAlignment="1">
      <alignment horizontal="left" vertical="top"/>
    </xf>
    <xf numFmtId="0" fontId="8" fillId="0" borderId="13" xfId="0" applyFont="1" applyFill="1" applyBorder="1" applyAlignment="1">
      <alignment horizontal="center"/>
    </xf>
    <xf numFmtId="0" fontId="8" fillId="0" borderId="24" xfId="0" applyFont="1" applyFill="1" applyBorder="1" applyAlignment="1">
      <alignment horizontal="center"/>
    </xf>
    <xf numFmtId="0" fontId="8" fillId="0" borderId="27" xfId="0" applyFont="1" applyFill="1" applyBorder="1" applyAlignment="1">
      <alignment horizontal="center"/>
    </xf>
    <xf numFmtId="0" fontId="7" fillId="0" borderId="0" xfId="1" applyNumberFormat="1" applyFont="1" applyAlignment="1">
      <alignment horizontal="center" vertical="center"/>
    </xf>
    <xf numFmtId="0" fontId="10" fillId="0" borderId="0" xfId="1" applyNumberFormat="1" applyFont="1" applyAlignment="1">
      <alignment horizontal="center" vertical="center"/>
    </xf>
    <xf numFmtId="0" fontId="14" fillId="16" borderId="43" xfId="1" applyNumberFormat="1" applyFont="1" applyFill="1" applyBorder="1" applyAlignment="1">
      <alignment horizontal="left" vertical="center" wrapText="1"/>
    </xf>
    <xf numFmtId="0" fontId="14" fillId="16" borderId="45" xfId="1" applyNumberFormat="1" applyFont="1" applyFill="1" applyBorder="1" applyAlignment="1">
      <alignment horizontal="left" vertical="center" wrapText="1"/>
    </xf>
    <xf numFmtId="0" fontId="14" fillId="16" borderId="80" xfId="1" applyNumberFormat="1" applyFont="1" applyFill="1" applyBorder="1" applyAlignment="1">
      <alignment horizontal="left" vertical="center" wrapText="1"/>
    </xf>
  </cellXfs>
  <cellStyles count="7">
    <cellStyle name="Comma [0] 2" xfId="2"/>
    <cellStyle name="Currency 2" xfId="4"/>
    <cellStyle name="Normal" xfId="0" builtinId="0"/>
    <cellStyle name="Normal 2" xfId="1"/>
    <cellStyle name="Normal 3" xfId="5"/>
    <cellStyle name="Normal 6" xfId="3"/>
    <cellStyle name="Percent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F61"/>
  <sheetViews>
    <sheetView topLeftCell="D58" zoomScaleSheetLayoutView="115" workbookViewId="0">
      <selection activeCell="D34" sqref="D34"/>
    </sheetView>
  </sheetViews>
  <sheetFormatPr defaultColWidth="9.140625" defaultRowHeight="15"/>
  <cols>
    <col min="1" max="1" width="4.7109375" style="3" customWidth="1"/>
    <col min="2" max="2" width="38.7109375" style="3" customWidth="1"/>
    <col min="3" max="5" width="37.7109375" style="3" customWidth="1"/>
    <col min="6" max="6" width="17.7109375" style="3" customWidth="1"/>
    <col min="7" max="16384" width="9.140625" style="3"/>
  </cols>
  <sheetData>
    <row r="1" spans="1:6" ht="16.5">
      <c r="A1" s="1"/>
      <c r="B1" s="2"/>
      <c r="C1" s="2"/>
      <c r="D1" s="2"/>
      <c r="E1" s="2"/>
      <c r="F1" s="13" t="s">
        <v>0</v>
      </c>
    </row>
    <row r="2" spans="1:6" ht="16.5">
      <c r="A2" s="373" t="s">
        <v>64</v>
      </c>
      <c r="B2" s="373"/>
      <c r="C2" s="373"/>
      <c r="D2" s="373"/>
      <c r="E2" s="373"/>
      <c r="F2" s="373"/>
    </row>
    <row r="3" spans="1:6" ht="16.5">
      <c r="A3" s="373" t="s">
        <v>65</v>
      </c>
      <c r="B3" s="373"/>
      <c r="C3" s="373"/>
      <c r="D3" s="373"/>
      <c r="E3" s="373"/>
      <c r="F3" s="373"/>
    </row>
    <row r="4" spans="1:6" ht="16.5">
      <c r="A4" s="2"/>
      <c r="B4" s="2"/>
      <c r="C4" s="2"/>
      <c r="D4" s="2"/>
      <c r="E4" s="2"/>
      <c r="F4" s="2"/>
    </row>
    <row r="5" spans="1:6" ht="16.5">
      <c r="A5" s="1" t="s">
        <v>66</v>
      </c>
      <c r="B5" s="2"/>
      <c r="C5" s="2"/>
      <c r="D5" s="2"/>
      <c r="E5" s="2"/>
      <c r="F5" s="2"/>
    </row>
    <row r="6" spans="1:6" ht="49.5">
      <c r="A6" s="6" t="s">
        <v>1</v>
      </c>
      <c r="B6" s="6" t="s">
        <v>2</v>
      </c>
      <c r="C6" s="6" t="s">
        <v>3</v>
      </c>
      <c r="D6" s="6" t="s">
        <v>4</v>
      </c>
      <c r="E6" s="6" t="s">
        <v>5</v>
      </c>
      <c r="F6" s="7" t="s">
        <v>6</v>
      </c>
    </row>
    <row r="7" spans="1:6" s="19" customFormat="1" ht="9.9499999999999993" customHeight="1">
      <c r="A7" s="18">
        <v>1</v>
      </c>
      <c r="B7" s="18">
        <v>2</v>
      </c>
      <c r="C7" s="18">
        <v>3</v>
      </c>
      <c r="D7" s="18">
        <v>4</v>
      </c>
      <c r="E7" s="18">
        <v>5</v>
      </c>
      <c r="F7" s="18">
        <v>6</v>
      </c>
    </row>
    <row r="8" spans="1:6" ht="33" customHeight="1">
      <c r="A8" s="8">
        <v>1</v>
      </c>
      <c r="B8" s="9" t="s">
        <v>30</v>
      </c>
      <c r="C8" s="9"/>
      <c r="D8" s="9" t="s">
        <v>42</v>
      </c>
      <c r="E8" s="9" t="s">
        <v>43</v>
      </c>
      <c r="F8" s="4">
        <v>1</v>
      </c>
    </row>
    <row r="9" spans="1:6" ht="33" customHeight="1">
      <c r="A9" s="8">
        <v>2</v>
      </c>
      <c r="B9" s="9" t="s">
        <v>44</v>
      </c>
      <c r="C9" s="9"/>
      <c r="D9" s="9" t="s">
        <v>42</v>
      </c>
      <c r="E9" s="9" t="s">
        <v>29</v>
      </c>
      <c r="F9" s="4">
        <v>1</v>
      </c>
    </row>
    <row r="10" spans="1:6" ht="33" customHeight="1">
      <c r="A10" s="8">
        <v>3</v>
      </c>
      <c r="B10" s="10" t="s">
        <v>14</v>
      </c>
      <c r="C10" s="10"/>
      <c r="D10" s="9" t="s">
        <v>42</v>
      </c>
      <c r="E10" s="9" t="s">
        <v>29</v>
      </c>
      <c r="F10" s="4">
        <v>1</v>
      </c>
    </row>
    <row r="11" spans="1:6" ht="33" customHeight="1">
      <c r="A11" s="8">
        <v>4</v>
      </c>
      <c r="B11" s="15" t="s">
        <v>41</v>
      </c>
      <c r="C11" s="15"/>
      <c r="D11" s="16" t="s">
        <v>42</v>
      </c>
      <c r="E11" s="16" t="s">
        <v>29</v>
      </c>
      <c r="F11" s="17">
        <v>1</v>
      </c>
    </row>
    <row r="12" spans="1:6" ht="33" customHeight="1">
      <c r="A12" s="8">
        <v>5</v>
      </c>
      <c r="B12" s="15" t="s">
        <v>13</v>
      </c>
      <c r="C12" s="15"/>
      <c r="D12" s="16" t="s">
        <v>42</v>
      </c>
      <c r="E12" s="16" t="s">
        <v>45</v>
      </c>
      <c r="F12" s="17">
        <v>1</v>
      </c>
    </row>
    <row r="13" spans="1:6" ht="33" customHeight="1">
      <c r="A13" s="8">
        <v>6</v>
      </c>
      <c r="B13" s="15" t="s">
        <v>15</v>
      </c>
      <c r="C13" s="15"/>
      <c r="D13" s="16" t="s">
        <v>42</v>
      </c>
      <c r="E13" s="16" t="s">
        <v>45</v>
      </c>
      <c r="F13" s="17">
        <v>3</v>
      </c>
    </row>
    <row r="14" spans="1:6" ht="33" customHeight="1">
      <c r="A14" s="8">
        <v>7</v>
      </c>
      <c r="B14" s="15" t="s">
        <v>31</v>
      </c>
      <c r="C14" s="15"/>
      <c r="D14" s="16" t="s">
        <v>38</v>
      </c>
      <c r="E14" s="16" t="s">
        <v>8</v>
      </c>
      <c r="F14" s="17">
        <v>1</v>
      </c>
    </row>
    <row r="15" spans="1:6" ht="33" customHeight="1">
      <c r="A15" s="8">
        <v>8</v>
      </c>
      <c r="B15" s="15" t="s">
        <v>17</v>
      </c>
      <c r="C15" s="15"/>
      <c r="D15" s="16" t="s">
        <v>38</v>
      </c>
      <c r="E15" s="16" t="s">
        <v>8</v>
      </c>
      <c r="F15" s="17">
        <v>3</v>
      </c>
    </row>
    <row r="16" spans="1:6" ht="33" customHeight="1">
      <c r="A16" s="8">
        <v>9</v>
      </c>
      <c r="B16" s="15" t="s">
        <v>46</v>
      </c>
      <c r="C16" s="15"/>
      <c r="D16" s="16" t="s">
        <v>38</v>
      </c>
      <c r="E16" s="16" t="s">
        <v>8</v>
      </c>
      <c r="F16" s="17">
        <v>1</v>
      </c>
    </row>
    <row r="17" spans="1:6" ht="33" customHeight="1">
      <c r="A17" s="8">
        <v>10</v>
      </c>
      <c r="B17" s="15" t="s">
        <v>18</v>
      </c>
      <c r="C17" s="15"/>
      <c r="D17" s="16" t="s">
        <v>38</v>
      </c>
      <c r="E17" s="16" t="s">
        <v>8</v>
      </c>
      <c r="F17" s="17">
        <v>1</v>
      </c>
    </row>
    <row r="18" spans="1:6" ht="33" customHeight="1">
      <c r="A18" s="8">
        <v>11</v>
      </c>
      <c r="B18" s="15" t="s">
        <v>11</v>
      </c>
      <c r="C18" s="15"/>
      <c r="D18" s="16" t="s">
        <v>38</v>
      </c>
      <c r="E18" s="16" t="s">
        <v>8</v>
      </c>
      <c r="F18" s="17">
        <v>1</v>
      </c>
    </row>
    <row r="19" spans="1:6" ht="33" customHeight="1">
      <c r="A19" s="8">
        <v>12</v>
      </c>
      <c r="B19" s="15" t="s">
        <v>12</v>
      </c>
      <c r="C19" s="15"/>
      <c r="D19" s="16" t="s">
        <v>38</v>
      </c>
      <c r="E19" s="16" t="s">
        <v>8</v>
      </c>
      <c r="F19" s="17">
        <v>1</v>
      </c>
    </row>
    <row r="20" spans="1:6" ht="33" customHeight="1">
      <c r="A20" s="8">
        <v>13</v>
      </c>
      <c r="B20" s="15" t="s">
        <v>47</v>
      </c>
      <c r="C20" s="15"/>
      <c r="D20" s="16" t="s">
        <v>38</v>
      </c>
      <c r="E20" s="16" t="s">
        <v>10</v>
      </c>
      <c r="F20" s="17">
        <v>1</v>
      </c>
    </row>
    <row r="21" spans="1:6" ht="33" customHeight="1">
      <c r="A21" s="8">
        <v>14</v>
      </c>
      <c r="B21" s="15" t="s">
        <v>48</v>
      </c>
      <c r="C21" s="15"/>
      <c r="D21" s="16" t="s">
        <v>38</v>
      </c>
      <c r="E21" s="16" t="s">
        <v>10</v>
      </c>
      <c r="F21" s="17">
        <v>1</v>
      </c>
    </row>
    <row r="22" spans="1:6" ht="33" customHeight="1">
      <c r="A22" s="8">
        <v>15</v>
      </c>
      <c r="B22" s="15" t="s">
        <v>32</v>
      </c>
      <c r="C22" s="15"/>
      <c r="D22" s="16" t="s">
        <v>38</v>
      </c>
      <c r="E22" s="16" t="s">
        <v>10</v>
      </c>
      <c r="F22" s="17">
        <v>1</v>
      </c>
    </row>
    <row r="23" spans="1:6" ht="33" customHeight="1">
      <c r="A23" s="8">
        <v>16</v>
      </c>
      <c r="B23" s="15" t="s">
        <v>49</v>
      </c>
      <c r="C23" s="15"/>
      <c r="D23" s="16" t="s">
        <v>38</v>
      </c>
      <c r="E23" s="16" t="s">
        <v>9</v>
      </c>
      <c r="F23" s="17">
        <v>1</v>
      </c>
    </row>
    <row r="24" spans="1:6" ht="33" customHeight="1">
      <c r="A24" s="8">
        <v>17</v>
      </c>
      <c r="B24" s="15" t="s">
        <v>20</v>
      </c>
      <c r="C24" s="15"/>
      <c r="D24" s="16" t="s">
        <v>21</v>
      </c>
      <c r="E24" s="16"/>
      <c r="F24" s="17">
        <v>1</v>
      </c>
    </row>
    <row r="25" spans="1:6" ht="33" customHeight="1">
      <c r="A25" s="8">
        <v>18</v>
      </c>
      <c r="B25" s="15" t="s">
        <v>50</v>
      </c>
      <c r="C25" s="15"/>
      <c r="D25" s="16" t="s">
        <v>21</v>
      </c>
      <c r="E25" s="16"/>
      <c r="F25" s="17">
        <v>1</v>
      </c>
    </row>
    <row r="26" spans="1:6" ht="33" customHeight="1">
      <c r="A26" s="8">
        <v>19</v>
      </c>
      <c r="B26" s="15" t="s">
        <v>19</v>
      </c>
      <c r="C26" s="15"/>
      <c r="D26" s="16" t="s">
        <v>21</v>
      </c>
      <c r="E26" s="16"/>
      <c r="F26" s="17">
        <v>1</v>
      </c>
    </row>
    <row r="27" spans="1:6" ht="33" customHeight="1">
      <c r="A27" s="8">
        <v>20</v>
      </c>
      <c r="B27" s="15" t="s">
        <v>14</v>
      </c>
      <c r="C27" s="15"/>
      <c r="D27" s="16" t="s">
        <v>21</v>
      </c>
      <c r="E27" s="16"/>
      <c r="F27" s="17">
        <v>1</v>
      </c>
    </row>
    <row r="28" spans="1:6" ht="33" customHeight="1">
      <c r="A28" s="8">
        <v>21</v>
      </c>
      <c r="B28" s="15" t="s">
        <v>39</v>
      </c>
      <c r="C28" s="15"/>
      <c r="D28" s="16" t="s">
        <v>51</v>
      </c>
      <c r="E28" s="16"/>
      <c r="F28" s="17">
        <v>1</v>
      </c>
    </row>
    <row r="29" spans="1:6" ht="33" customHeight="1">
      <c r="A29" s="8">
        <v>22</v>
      </c>
      <c r="B29" s="15" t="s">
        <v>22</v>
      </c>
      <c r="C29" s="15"/>
      <c r="D29" s="16" t="s">
        <v>51</v>
      </c>
      <c r="E29" s="16"/>
      <c r="F29" s="17">
        <v>1</v>
      </c>
    </row>
    <row r="30" spans="1:6" ht="33" customHeight="1">
      <c r="A30" s="8">
        <v>23</v>
      </c>
      <c r="B30" s="15" t="s">
        <v>33</v>
      </c>
      <c r="C30" s="15"/>
      <c r="D30" s="16" t="s">
        <v>51</v>
      </c>
      <c r="E30" s="16"/>
      <c r="F30" s="17">
        <v>1</v>
      </c>
    </row>
    <row r="31" spans="1:6" ht="33" customHeight="1">
      <c r="A31" s="8">
        <v>24</v>
      </c>
      <c r="B31" s="15" t="s">
        <v>34</v>
      </c>
      <c r="C31" s="15"/>
      <c r="D31" s="16" t="s">
        <v>51</v>
      </c>
      <c r="E31" s="16"/>
      <c r="F31" s="17">
        <v>1</v>
      </c>
    </row>
    <row r="32" spans="1:6" ht="33" customHeight="1">
      <c r="A32" s="8">
        <v>25</v>
      </c>
      <c r="B32" s="15" t="s">
        <v>35</v>
      </c>
      <c r="C32" s="15"/>
      <c r="D32" s="16" t="s">
        <v>51</v>
      </c>
      <c r="E32" s="16"/>
      <c r="F32" s="17">
        <v>1</v>
      </c>
    </row>
    <row r="33" spans="1:6" ht="33" customHeight="1">
      <c r="A33" s="8">
        <v>26</v>
      </c>
      <c r="B33" s="15" t="s">
        <v>23</v>
      </c>
      <c r="C33" s="15"/>
      <c r="D33" s="16" t="s">
        <v>51</v>
      </c>
      <c r="E33" s="16"/>
      <c r="F33" s="17">
        <v>1</v>
      </c>
    </row>
    <row r="34" spans="1:6" ht="33" customHeight="1">
      <c r="A34" s="8">
        <v>27</v>
      </c>
      <c r="B34" s="15" t="s">
        <v>14</v>
      </c>
      <c r="C34" s="15"/>
      <c r="D34" s="16" t="s">
        <v>51</v>
      </c>
      <c r="E34" s="16"/>
      <c r="F34" s="17">
        <v>1</v>
      </c>
    </row>
    <row r="35" spans="1:6" ht="33" customHeight="1">
      <c r="A35" s="8">
        <v>28</v>
      </c>
      <c r="B35" s="15" t="s">
        <v>16</v>
      </c>
      <c r="C35" s="15"/>
      <c r="D35" s="16" t="s">
        <v>40</v>
      </c>
      <c r="E35" s="16"/>
      <c r="F35" s="17">
        <v>1</v>
      </c>
    </row>
    <row r="36" spans="1:6" ht="33" customHeight="1">
      <c r="A36" s="8">
        <v>29</v>
      </c>
      <c r="B36" s="15" t="s">
        <v>14</v>
      </c>
      <c r="C36" s="15"/>
      <c r="D36" s="16" t="s">
        <v>52</v>
      </c>
      <c r="E36" s="16"/>
      <c r="F36" s="17">
        <v>1</v>
      </c>
    </row>
    <row r="37" spans="1:6" ht="33" customHeight="1">
      <c r="A37" s="8">
        <v>30</v>
      </c>
      <c r="B37" s="15" t="s">
        <v>53</v>
      </c>
      <c r="C37" s="15"/>
      <c r="D37" s="16" t="s">
        <v>54</v>
      </c>
      <c r="E37" s="16"/>
      <c r="F37" s="17">
        <v>1</v>
      </c>
    </row>
    <row r="38" spans="1:6" ht="33" customHeight="1">
      <c r="A38" s="8">
        <v>31</v>
      </c>
      <c r="B38" s="15" t="s">
        <v>24</v>
      </c>
      <c r="C38" s="15"/>
      <c r="D38" s="16" t="s">
        <v>54</v>
      </c>
      <c r="E38" s="16"/>
      <c r="F38" s="17">
        <v>1</v>
      </c>
    </row>
    <row r="39" spans="1:6" ht="33" customHeight="1">
      <c r="A39" s="8">
        <v>32</v>
      </c>
      <c r="B39" s="15" t="s">
        <v>55</v>
      </c>
      <c r="C39" s="15"/>
      <c r="D39" s="16" t="s">
        <v>56</v>
      </c>
      <c r="E39" s="16"/>
      <c r="F39" s="17">
        <v>1</v>
      </c>
    </row>
    <row r="40" spans="1:6" ht="33" customHeight="1">
      <c r="A40" s="8">
        <v>33</v>
      </c>
      <c r="B40" s="15" t="s">
        <v>57</v>
      </c>
      <c r="C40" s="15"/>
      <c r="D40" s="16" t="s">
        <v>58</v>
      </c>
      <c r="E40" s="16"/>
      <c r="F40" s="17">
        <v>1</v>
      </c>
    </row>
    <row r="41" spans="1:6" ht="33" customHeight="1">
      <c r="A41" s="8">
        <v>34</v>
      </c>
      <c r="B41" s="15" t="s">
        <v>14</v>
      </c>
      <c r="C41" s="15"/>
      <c r="D41" s="16" t="s">
        <v>58</v>
      </c>
      <c r="E41" s="16"/>
      <c r="F41" s="17">
        <v>1</v>
      </c>
    </row>
    <row r="42" spans="1:6" ht="33" customHeight="1">
      <c r="A42" s="8">
        <v>35</v>
      </c>
      <c r="B42" s="15" t="s">
        <v>27</v>
      </c>
      <c r="C42" s="15"/>
      <c r="D42" s="16" t="s">
        <v>28</v>
      </c>
      <c r="E42" s="16"/>
      <c r="F42" s="17">
        <v>1</v>
      </c>
    </row>
    <row r="43" spans="1:6" ht="33" customHeight="1">
      <c r="A43" s="8">
        <v>36</v>
      </c>
      <c r="B43" s="15" t="s">
        <v>25</v>
      </c>
      <c r="C43" s="15"/>
      <c r="D43" s="16" t="s">
        <v>28</v>
      </c>
      <c r="E43" s="16"/>
      <c r="F43" s="17">
        <v>1</v>
      </c>
    </row>
    <row r="44" spans="1:6" ht="33" customHeight="1">
      <c r="A44" s="8">
        <v>37</v>
      </c>
      <c r="B44" s="15" t="s">
        <v>59</v>
      </c>
      <c r="C44" s="15"/>
      <c r="D44" s="16" t="s">
        <v>28</v>
      </c>
      <c r="E44" s="16"/>
      <c r="F44" s="17">
        <v>1</v>
      </c>
    </row>
    <row r="45" spans="1:6" ht="33" customHeight="1">
      <c r="A45" s="8">
        <v>38</v>
      </c>
      <c r="B45" s="15" t="s">
        <v>27</v>
      </c>
      <c r="C45" s="15"/>
      <c r="D45" s="16" t="s">
        <v>26</v>
      </c>
      <c r="E45" s="16"/>
      <c r="F45" s="17">
        <v>1</v>
      </c>
    </row>
    <row r="46" spans="1:6" ht="33" customHeight="1">
      <c r="A46" s="8">
        <v>39</v>
      </c>
      <c r="B46" s="15" t="s">
        <v>25</v>
      </c>
      <c r="C46" s="15"/>
      <c r="D46" s="16" t="s">
        <v>26</v>
      </c>
      <c r="E46" s="16"/>
      <c r="F46" s="17">
        <v>1</v>
      </c>
    </row>
    <row r="47" spans="1:6" ht="33" customHeight="1">
      <c r="A47" s="8">
        <v>40</v>
      </c>
      <c r="B47" s="15" t="s">
        <v>60</v>
      </c>
      <c r="C47" s="15"/>
      <c r="D47" s="16" t="s">
        <v>26</v>
      </c>
      <c r="E47" s="16"/>
      <c r="F47" s="17">
        <v>1</v>
      </c>
    </row>
    <row r="48" spans="1:6" ht="33" customHeight="1">
      <c r="A48" s="8">
        <v>41</v>
      </c>
      <c r="B48" s="15" t="s">
        <v>59</v>
      </c>
      <c r="C48" s="15"/>
      <c r="D48" s="16" t="s">
        <v>26</v>
      </c>
      <c r="E48" s="16"/>
      <c r="F48" s="17">
        <v>1</v>
      </c>
    </row>
    <row r="49" spans="1:6" ht="33" customHeight="1">
      <c r="A49" s="8">
        <v>42</v>
      </c>
      <c r="B49" s="15" t="s">
        <v>61</v>
      </c>
      <c r="C49" s="15"/>
      <c r="D49" s="16" t="s">
        <v>26</v>
      </c>
      <c r="E49" s="16"/>
      <c r="F49" s="17">
        <v>1</v>
      </c>
    </row>
    <row r="50" spans="1:6" ht="33" customHeight="1">
      <c r="A50" s="8">
        <v>43</v>
      </c>
      <c r="B50" s="15" t="s">
        <v>62</v>
      </c>
      <c r="C50" s="15"/>
      <c r="D50" s="16" t="s">
        <v>26</v>
      </c>
      <c r="E50" s="16"/>
      <c r="F50" s="17">
        <v>1</v>
      </c>
    </row>
    <row r="51" spans="1:6" ht="33" customHeight="1">
      <c r="A51" s="8">
        <v>44</v>
      </c>
      <c r="B51" s="15" t="s">
        <v>27</v>
      </c>
      <c r="C51" s="15"/>
      <c r="D51" s="16" t="s">
        <v>63</v>
      </c>
      <c r="E51" s="16"/>
      <c r="F51" s="17">
        <v>1</v>
      </c>
    </row>
    <row r="52" spans="1:6" ht="33" customHeight="1">
      <c r="A52" s="8">
        <v>45</v>
      </c>
      <c r="B52" s="15" t="s">
        <v>25</v>
      </c>
      <c r="C52" s="15"/>
      <c r="D52" s="16" t="s">
        <v>63</v>
      </c>
      <c r="E52" s="16"/>
      <c r="F52" s="17">
        <v>1</v>
      </c>
    </row>
    <row r="53" spans="1:6" ht="33" customHeight="1">
      <c r="A53" s="8">
        <v>46</v>
      </c>
      <c r="B53" s="15" t="s">
        <v>59</v>
      </c>
      <c r="C53" s="15"/>
      <c r="D53" s="16" t="s">
        <v>63</v>
      </c>
      <c r="E53" s="16"/>
      <c r="F53" s="17">
        <v>1</v>
      </c>
    </row>
    <row r="54" spans="1:6" ht="33" customHeight="1">
      <c r="A54" s="8">
        <v>47</v>
      </c>
      <c r="B54" s="15" t="s">
        <v>61</v>
      </c>
      <c r="C54" s="15"/>
      <c r="D54" s="16" t="s">
        <v>63</v>
      </c>
      <c r="E54" s="16"/>
      <c r="F54" s="17">
        <v>1</v>
      </c>
    </row>
    <row r="55" spans="1:6" ht="33" customHeight="1">
      <c r="A55" s="8">
        <v>48</v>
      </c>
      <c r="B55" s="15" t="s">
        <v>62</v>
      </c>
      <c r="C55" s="15"/>
      <c r="D55" s="16" t="s">
        <v>63</v>
      </c>
      <c r="E55" s="16"/>
      <c r="F55" s="17">
        <v>1</v>
      </c>
    </row>
    <row r="56" spans="1:6" ht="33" customHeight="1">
      <c r="A56" s="8">
        <v>49</v>
      </c>
      <c r="B56" s="15" t="s">
        <v>27</v>
      </c>
      <c r="C56" s="15"/>
      <c r="D56" s="16" t="s">
        <v>37</v>
      </c>
      <c r="E56" s="16"/>
      <c r="F56" s="17">
        <v>1</v>
      </c>
    </row>
    <row r="57" spans="1:6" ht="33" customHeight="1">
      <c r="A57" s="8">
        <v>50</v>
      </c>
      <c r="B57" s="15" t="s">
        <v>25</v>
      </c>
      <c r="C57" s="15"/>
      <c r="D57" s="16" t="s">
        <v>37</v>
      </c>
      <c r="E57" s="16"/>
      <c r="F57" s="17">
        <v>1</v>
      </c>
    </row>
    <row r="58" spans="1:6" ht="33" customHeight="1">
      <c r="A58" s="8">
        <v>51</v>
      </c>
      <c r="B58" s="15" t="s">
        <v>27</v>
      </c>
      <c r="C58" s="15"/>
      <c r="D58" s="16" t="s">
        <v>36</v>
      </c>
      <c r="E58" s="16"/>
      <c r="F58" s="17">
        <v>1</v>
      </c>
    </row>
    <row r="59" spans="1:6" ht="33" customHeight="1">
      <c r="A59" s="8">
        <v>52</v>
      </c>
      <c r="B59" s="15" t="s">
        <v>25</v>
      </c>
      <c r="C59" s="15"/>
      <c r="D59" s="16" t="s">
        <v>36</v>
      </c>
      <c r="E59" s="16"/>
      <c r="F59" s="17">
        <v>1</v>
      </c>
    </row>
    <row r="60" spans="1:6" ht="33" customHeight="1">
      <c r="A60" s="14"/>
      <c r="B60" s="15"/>
      <c r="C60" s="15"/>
      <c r="D60" s="16"/>
      <c r="E60" s="16"/>
      <c r="F60" s="17"/>
    </row>
    <row r="61" spans="1:6" ht="33" customHeight="1">
      <c r="A61" s="11"/>
      <c r="B61" s="11"/>
      <c r="C61" s="11"/>
      <c r="D61" s="11"/>
      <c r="E61" s="5" t="s">
        <v>7</v>
      </c>
      <c r="F61" s="12">
        <f>SUM(F8:F59)</f>
        <v>56</v>
      </c>
    </row>
  </sheetData>
  <mergeCells count="2">
    <mergeCell ref="A2:F2"/>
    <mergeCell ref="A3:F3"/>
  </mergeCells>
  <printOptions horizontalCentered="1"/>
  <pageMargins left="0.39370078740157483" right="0.19685039370078741" top="0.51181102362204722" bottom="0.31496062992125984" header="0.31496062992125984" footer="0.31496062992125984"/>
  <pageSetup paperSize="9" scale="80" orientation="landscape" r:id="rId1"/>
  <rowBreaks count="2" manualBreakCount="2">
    <brk id="40" max="5" man="1"/>
    <brk id="57" max="5" man="1"/>
  </rowBreaks>
</worksheet>
</file>

<file path=xl/worksheets/sheet2.xml><?xml version="1.0" encoding="utf-8"?>
<worksheet xmlns="http://schemas.openxmlformats.org/spreadsheetml/2006/main" xmlns:r="http://schemas.openxmlformats.org/officeDocument/2006/relationships">
  <dimension ref="A1:J70"/>
  <sheetViews>
    <sheetView workbookViewId="0">
      <selection activeCell="D34" sqref="D34"/>
    </sheetView>
  </sheetViews>
  <sheetFormatPr defaultColWidth="8.85546875" defaultRowHeight="16.5"/>
  <cols>
    <col min="1" max="1" width="4" style="22" customWidth="1"/>
    <col min="2" max="2" width="25.7109375" style="21" customWidth="1"/>
    <col min="3" max="3" width="20.7109375" style="22" customWidth="1"/>
    <col min="4" max="4" width="20.7109375" style="21" customWidth="1"/>
    <col min="5" max="5" width="20.7109375" style="22" customWidth="1"/>
    <col min="6" max="6" width="17.7109375" style="22" customWidth="1"/>
    <col min="7" max="7" width="8.85546875" style="22"/>
    <col min="8" max="8" width="25.7109375" style="22" customWidth="1"/>
    <col min="9" max="16384" width="8.85546875" style="22"/>
  </cols>
  <sheetData>
    <row r="1" spans="1:10">
      <c r="A1" s="20" t="s">
        <v>66</v>
      </c>
      <c r="J1" s="23" t="s">
        <v>67</v>
      </c>
    </row>
    <row r="3" spans="1:10">
      <c r="A3" s="374" t="s">
        <v>68</v>
      </c>
      <c r="B3" s="374"/>
      <c r="C3" s="374"/>
      <c r="D3" s="374"/>
      <c r="E3" s="374"/>
      <c r="F3" s="374"/>
      <c r="G3" s="374"/>
      <c r="H3" s="374"/>
      <c r="I3" s="374"/>
      <c r="J3" s="374"/>
    </row>
    <row r="4" spans="1:10" ht="23.25">
      <c r="A4" s="375" t="s">
        <v>69</v>
      </c>
      <c r="B4" s="375"/>
      <c r="C4" s="375"/>
      <c r="D4" s="375"/>
      <c r="E4" s="375"/>
      <c r="F4" s="375"/>
      <c r="G4" s="375"/>
      <c r="H4" s="375"/>
      <c r="I4" s="375"/>
      <c r="J4" s="375"/>
    </row>
    <row r="5" spans="1:10" ht="8.4499999999999993" customHeight="1">
      <c r="A5" s="24" t="s">
        <v>70</v>
      </c>
    </row>
    <row r="6" spans="1:10" ht="4.9000000000000004" customHeight="1"/>
    <row r="7" spans="1:10" ht="33">
      <c r="A7" s="25" t="s">
        <v>1</v>
      </c>
      <c r="B7" s="26" t="s">
        <v>2</v>
      </c>
      <c r="C7" s="25" t="s">
        <v>3</v>
      </c>
      <c r="D7" s="26" t="s">
        <v>4</v>
      </c>
      <c r="E7" s="25" t="s">
        <v>5</v>
      </c>
      <c r="F7" s="26" t="s">
        <v>6</v>
      </c>
      <c r="G7" s="26" t="s">
        <v>71</v>
      </c>
      <c r="H7" s="26" t="s">
        <v>72</v>
      </c>
      <c r="I7" s="26" t="s">
        <v>73</v>
      </c>
      <c r="J7" s="26" t="s">
        <v>74</v>
      </c>
    </row>
    <row r="8" spans="1:10" s="31" customFormat="1" ht="12.75">
      <c r="A8" s="27" t="s">
        <v>75</v>
      </c>
      <c r="B8" s="28">
        <v>2</v>
      </c>
      <c r="C8" s="29">
        <v>3</v>
      </c>
      <c r="D8" s="28">
        <v>4</v>
      </c>
      <c r="E8" s="29">
        <v>5</v>
      </c>
      <c r="F8" s="28">
        <v>6</v>
      </c>
      <c r="G8" s="30">
        <v>7</v>
      </c>
      <c r="H8" s="30">
        <v>8</v>
      </c>
      <c r="I8" s="30">
        <v>9</v>
      </c>
      <c r="J8" s="30">
        <v>10</v>
      </c>
    </row>
    <row r="9" spans="1:10">
      <c r="A9" s="32"/>
      <c r="B9" s="33"/>
      <c r="C9" s="32"/>
      <c r="D9" s="33"/>
      <c r="E9" s="32"/>
      <c r="F9" s="32"/>
      <c r="G9" s="34"/>
      <c r="H9" s="34"/>
      <c r="I9" s="34"/>
      <c r="J9" s="34"/>
    </row>
    <row r="10" spans="1:10" ht="35.1" customHeight="1">
      <c r="A10" s="35">
        <v>1</v>
      </c>
      <c r="B10" s="36" t="s">
        <v>30</v>
      </c>
      <c r="C10" s="37"/>
      <c r="D10" s="36" t="s">
        <v>42</v>
      </c>
      <c r="E10" s="36" t="s">
        <v>43</v>
      </c>
      <c r="F10" s="35">
        <v>1</v>
      </c>
      <c r="G10" s="34"/>
      <c r="H10" s="34"/>
      <c r="I10" s="34"/>
      <c r="J10" s="34"/>
    </row>
    <row r="11" spans="1:10" ht="35.1" customHeight="1">
      <c r="A11" s="35">
        <f>A10+1</f>
        <v>2</v>
      </c>
      <c r="B11" s="36" t="s">
        <v>44</v>
      </c>
      <c r="C11" s="37"/>
      <c r="D11" s="36" t="s">
        <v>42</v>
      </c>
      <c r="E11" s="36" t="s">
        <v>29</v>
      </c>
      <c r="F11" s="35">
        <v>1</v>
      </c>
      <c r="G11" s="34"/>
      <c r="H11" s="34"/>
      <c r="I11" s="34"/>
      <c r="J11" s="34"/>
    </row>
    <row r="12" spans="1:10" ht="35.1" customHeight="1">
      <c r="A12" s="35">
        <f t="shared" ref="A12:A61" si="0">A11+1</f>
        <v>3</v>
      </c>
      <c r="B12" s="38" t="s">
        <v>14</v>
      </c>
      <c r="C12" s="37"/>
      <c r="D12" s="36" t="s">
        <v>42</v>
      </c>
      <c r="E12" s="36" t="s">
        <v>29</v>
      </c>
      <c r="F12" s="35">
        <v>1</v>
      </c>
      <c r="G12" s="34"/>
      <c r="H12" s="34"/>
      <c r="I12" s="34"/>
      <c r="J12" s="34"/>
    </row>
    <row r="13" spans="1:10" ht="35.1" customHeight="1">
      <c r="A13" s="35">
        <f t="shared" si="0"/>
        <v>4</v>
      </c>
      <c r="B13" s="38" t="s">
        <v>41</v>
      </c>
      <c r="C13" s="37"/>
      <c r="D13" s="36" t="s">
        <v>42</v>
      </c>
      <c r="E13" s="36" t="s">
        <v>29</v>
      </c>
      <c r="F13" s="35">
        <v>1</v>
      </c>
      <c r="G13" s="34"/>
      <c r="H13" s="34"/>
      <c r="I13" s="34"/>
      <c r="J13" s="34"/>
    </row>
    <row r="14" spans="1:10" ht="24.95" customHeight="1">
      <c r="A14" s="35">
        <f t="shared" si="0"/>
        <v>5</v>
      </c>
      <c r="B14" s="38" t="s">
        <v>13</v>
      </c>
      <c r="C14" s="37"/>
      <c r="D14" s="36" t="s">
        <v>42</v>
      </c>
      <c r="E14" s="36" t="s">
        <v>45</v>
      </c>
      <c r="F14" s="35">
        <v>1</v>
      </c>
      <c r="G14" s="34"/>
      <c r="H14" s="34"/>
      <c r="I14" s="34"/>
      <c r="J14" s="34"/>
    </row>
    <row r="15" spans="1:10" ht="24.95" customHeight="1">
      <c r="A15" s="35">
        <f t="shared" si="0"/>
        <v>6</v>
      </c>
      <c r="B15" s="38" t="s">
        <v>15</v>
      </c>
      <c r="C15" s="37"/>
      <c r="D15" s="36" t="s">
        <v>42</v>
      </c>
      <c r="E15" s="36" t="s">
        <v>45</v>
      </c>
      <c r="F15" s="35">
        <v>3</v>
      </c>
      <c r="G15" s="34"/>
      <c r="H15" s="34"/>
      <c r="I15" s="34"/>
      <c r="J15" s="34"/>
    </row>
    <row r="16" spans="1:10" ht="35.1" customHeight="1">
      <c r="A16" s="35">
        <f t="shared" si="0"/>
        <v>7</v>
      </c>
      <c r="B16" s="38" t="s">
        <v>31</v>
      </c>
      <c r="C16" s="37"/>
      <c r="D16" s="36" t="s">
        <v>38</v>
      </c>
      <c r="E16" s="36" t="s">
        <v>8</v>
      </c>
      <c r="F16" s="35">
        <v>1</v>
      </c>
      <c r="G16" s="34"/>
      <c r="H16" s="34"/>
      <c r="I16" s="34"/>
      <c r="J16" s="34"/>
    </row>
    <row r="17" spans="1:10" ht="35.1" customHeight="1">
      <c r="A17" s="35">
        <f t="shared" si="0"/>
        <v>8</v>
      </c>
      <c r="B17" s="38" t="s">
        <v>17</v>
      </c>
      <c r="C17" s="37"/>
      <c r="D17" s="36" t="s">
        <v>38</v>
      </c>
      <c r="E17" s="36" t="s">
        <v>8</v>
      </c>
      <c r="F17" s="35">
        <v>3</v>
      </c>
      <c r="G17" s="34"/>
      <c r="H17" s="34"/>
      <c r="I17" s="34"/>
      <c r="J17" s="34"/>
    </row>
    <row r="18" spans="1:10" ht="35.1" customHeight="1">
      <c r="A18" s="35">
        <f t="shared" si="0"/>
        <v>9</v>
      </c>
      <c r="B18" s="38" t="s">
        <v>46</v>
      </c>
      <c r="C18" s="37"/>
      <c r="D18" s="36" t="s">
        <v>38</v>
      </c>
      <c r="E18" s="36" t="s">
        <v>8</v>
      </c>
      <c r="F18" s="35">
        <v>1</v>
      </c>
      <c r="G18" s="34"/>
      <c r="H18" s="34"/>
      <c r="I18" s="34"/>
      <c r="J18" s="34"/>
    </row>
    <row r="19" spans="1:10" ht="35.1" customHeight="1">
      <c r="A19" s="35">
        <f t="shared" si="0"/>
        <v>10</v>
      </c>
      <c r="B19" s="38" t="s">
        <v>18</v>
      </c>
      <c r="C19" s="37"/>
      <c r="D19" s="36" t="s">
        <v>38</v>
      </c>
      <c r="E19" s="36" t="s">
        <v>8</v>
      </c>
      <c r="F19" s="35">
        <v>1</v>
      </c>
      <c r="G19" s="34"/>
      <c r="H19" s="34"/>
      <c r="I19" s="34"/>
      <c r="J19" s="34"/>
    </row>
    <row r="20" spans="1:10" ht="24.95" customHeight="1">
      <c r="A20" s="35">
        <f t="shared" si="0"/>
        <v>11</v>
      </c>
      <c r="B20" s="38" t="s">
        <v>11</v>
      </c>
      <c r="C20" s="37"/>
      <c r="D20" s="36" t="s">
        <v>38</v>
      </c>
      <c r="E20" s="36" t="s">
        <v>8</v>
      </c>
      <c r="F20" s="35">
        <v>1</v>
      </c>
      <c r="G20" s="34"/>
      <c r="H20" s="34"/>
      <c r="I20" s="34"/>
      <c r="J20" s="34"/>
    </row>
    <row r="21" spans="1:10" ht="24.95" customHeight="1">
      <c r="A21" s="35">
        <f t="shared" si="0"/>
        <v>12</v>
      </c>
      <c r="B21" s="38" t="s">
        <v>12</v>
      </c>
      <c r="C21" s="37"/>
      <c r="D21" s="36" t="s">
        <v>38</v>
      </c>
      <c r="E21" s="36" t="s">
        <v>8</v>
      </c>
      <c r="F21" s="35">
        <v>1</v>
      </c>
      <c r="G21" s="34"/>
      <c r="H21" s="34"/>
      <c r="I21" s="34"/>
      <c r="J21" s="34"/>
    </row>
    <row r="22" spans="1:10" ht="24.95" customHeight="1">
      <c r="A22" s="35">
        <f t="shared" si="0"/>
        <v>13</v>
      </c>
      <c r="B22" s="38" t="s">
        <v>47</v>
      </c>
      <c r="C22" s="37"/>
      <c r="D22" s="36" t="s">
        <v>38</v>
      </c>
      <c r="E22" s="36" t="s">
        <v>10</v>
      </c>
      <c r="F22" s="35">
        <v>1</v>
      </c>
      <c r="G22" s="34"/>
      <c r="H22" s="34"/>
      <c r="I22" s="34"/>
      <c r="J22" s="34"/>
    </row>
    <row r="23" spans="1:10" ht="24.95" customHeight="1">
      <c r="A23" s="35">
        <f t="shared" si="0"/>
        <v>14</v>
      </c>
      <c r="B23" s="38" t="s">
        <v>48</v>
      </c>
      <c r="C23" s="37"/>
      <c r="D23" s="36" t="s">
        <v>38</v>
      </c>
      <c r="E23" s="36" t="s">
        <v>10</v>
      </c>
      <c r="F23" s="35">
        <v>1</v>
      </c>
      <c r="G23" s="34"/>
      <c r="H23" s="34"/>
      <c r="I23" s="34"/>
      <c r="J23" s="34"/>
    </row>
    <row r="24" spans="1:10" ht="24.95" customHeight="1">
      <c r="A24" s="35">
        <f t="shared" si="0"/>
        <v>15</v>
      </c>
      <c r="B24" s="38" t="s">
        <v>32</v>
      </c>
      <c r="C24" s="37"/>
      <c r="D24" s="36" t="s">
        <v>38</v>
      </c>
      <c r="E24" s="36" t="s">
        <v>10</v>
      </c>
      <c r="F24" s="35">
        <v>1</v>
      </c>
      <c r="G24" s="34"/>
      <c r="H24" s="34"/>
      <c r="I24" s="34"/>
      <c r="J24" s="34"/>
    </row>
    <row r="25" spans="1:10" ht="24.95" customHeight="1">
      <c r="A25" s="35">
        <f t="shared" si="0"/>
        <v>16</v>
      </c>
      <c r="B25" s="38" t="s">
        <v>49</v>
      </c>
      <c r="C25" s="37"/>
      <c r="D25" s="36" t="s">
        <v>38</v>
      </c>
      <c r="E25" s="36" t="s">
        <v>9</v>
      </c>
      <c r="F25" s="35">
        <v>1</v>
      </c>
      <c r="G25" s="34"/>
      <c r="H25" s="34"/>
      <c r="I25" s="34"/>
      <c r="J25" s="34"/>
    </row>
    <row r="26" spans="1:10" ht="24.95" customHeight="1">
      <c r="A26" s="35">
        <f t="shared" si="0"/>
        <v>17</v>
      </c>
      <c r="B26" s="38" t="s">
        <v>20</v>
      </c>
      <c r="C26" s="37"/>
      <c r="D26" s="36" t="s">
        <v>21</v>
      </c>
      <c r="E26" s="36"/>
      <c r="F26" s="35">
        <v>1</v>
      </c>
      <c r="G26" s="34"/>
      <c r="H26" s="34"/>
      <c r="I26" s="34"/>
      <c r="J26" s="34"/>
    </row>
    <row r="27" spans="1:10" ht="24.95" customHeight="1">
      <c r="A27" s="35">
        <f t="shared" si="0"/>
        <v>18</v>
      </c>
      <c r="B27" s="38" t="s">
        <v>50</v>
      </c>
      <c r="C27" s="37"/>
      <c r="D27" s="36" t="s">
        <v>21</v>
      </c>
      <c r="E27" s="36"/>
      <c r="F27" s="35">
        <v>1</v>
      </c>
      <c r="G27" s="34"/>
      <c r="H27" s="34"/>
      <c r="I27" s="34"/>
      <c r="J27" s="34"/>
    </row>
    <row r="28" spans="1:10" ht="24.95" customHeight="1">
      <c r="A28" s="35">
        <f t="shared" si="0"/>
        <v>19</v>
      </c>
      <c r="B28" s="38" t="s">
        <v>19</v>
      </c>
      <c r="C28" s="37"/>
      <c r="D28" s="36" t="s">
        <v>21</v>
      </c>
      <c r="E28" s="36"/>
      <c r="F28" s="35">
        <v>1</v>
      </c>
      <c r="G28" s="34"/>
      <c r="H28" s="34"/>
      <c r="I28" s="34"/>
      <c r="J28" s="34"/>
    </row>
    <row r="29" spans="1:10" ht="24.95" customHeight="1">
      <c r="A29" s="35">
        <f t="shared" si="0"/>
        <v>20</v>
      </c>
      <c r="B29" s="38" t="s">
        <v>14</v>
      </c>
      <c r="C29" s="37"/>
      <c r="D29" s="36" t="s">
        <v>21</v>
      </c>
      <c r="E29" s="36"/>
      <c r="F29" s="35">
        <v>1</v>
      </c>
      <c r="G29" s="34"/>
      <c r="H29" s="34"/>
      <c r="I29" s="34"/>
      <c r="J29" s="34"/>
    </row>
    <row r="30" spans="1:10" ht="24.95" customHeight="1">
      <c r="A30" s="35">
        <f t="shared" si="0"/>
        <v>21</v>
      </c>
      <c r="B30" s="38" t="s">
        <v>39</v>
      </c>
      <c r="C30" s="37"/>
      <c r="D30" s="36" t="s">
        <v>51</v>
      </c>
      <c r="E30" s="36"/>
      <c r="F30" s="35">
        <v>1</v>
      </c>
      <c r="G30" s="34"/>
      <c r="H30" s="34"/>
      <c r="I30" s="34"/>
      <c r="J30" s="34"/>
    </row>
    <row r="31" spans="1:10" ht="24.95" customHeight="1">
      <c r="A31" s="35">
        <f t="shared" si="0"/>
        <v>22</v>
      </c>
      <c r="B31" s="38" t="s">
        <v>22</v>
      </c>
      <c r="C31" s="37"/>
      <c r="D31" s="36" t="s">
        <v>51</v>
      </c>
      <c r="E31" s="36"/>
      <c r="F31" s="35">
        <v>1</v>
      </c>
      <c r="G31" s="34"/>
      <c r="H31" s="34"/>
      <c r="I31" s="34"/>
      <c r="J31" s="34"/>
    </row>
    <row r="32" spans="1:10" ht="24.95" customHeight="1">
      <c r="A32" s="35">
        <f t="shared" si="0"/>
        <v>23</v>
      </c>
      <c r="B32" s="38" t="s">
        <v>33</v>
      </c>
      <c r="C32" s="37"/>
      <c r="D32" s="36" t="s">
        <v>51</v>
      </c>
      <c r="E32" s="36"/>
      <c r="F32" s="35">
        <v>1</v>
      </c>
      <c r="G32" s="34"/>
      <c r="H32" s="34"/>
      <c r="I32" s="34"/>
      <c r="J32" s="34"/>
    </row>
    <row r="33" spans="1:10" ht="24.95" customHeight="1">
      <c r="A33" s="35">
        <f t="shared" si="0"/>
        <v>24</v>
      </c>
      <c r="B33" s="38" t="s">
        <v>34</v>
      </c>
      <c r="C33" s="37"/>
      <c r="D33" s="36" t="s">
        <v>51</v>
      </c>
      <c r="E33" s="36"/>
      <c r="F33" s="35">
        <v>1</v>
      </c>
      <c r="G33" s="34"/>
      <c r="H33" s="34"/>
      <c r="I33" s="34"/>
      <c r="J33" s="34"/>
    </row>
    <row r="34" spans="1:10" ht="24.95" customHeight="1">
      <c r="A34" s="35">
        <f t="shared" si="0"/>
        <v>25</v>
      </c>
      <c r="B34" s="38" t="s">
        <v>35</v>
      </c>
      <c r="C34" s="37"/>
      <c r="D34" s="36" t="s">
        <v>51</v>
      </c>
      <c r="E34" s="36"/>
      <c r="F34" s="35">
        <v>1</v>
      </c>
      <c r="G34" s="34"/>
      <c r="H34" s="34"/>
      <c r="I34" s="34"/>
      <c r="J34" s="34"/>
    </row>
    <row r="35" spans="1:10" ht="24.95" customHeight="1">
      <c r="A35" s="35">
        <f t="shared" si="0"/>
        <v>26</v>
      </c>
      <c r="B35" s="38" t="s">
        <v>23</v>
      </c>
      <c r="C35" s="37"/>
      <c r="D35" s="36" t="s">
        <v>51</v>
      </c>
      <c r="E35" s="36"/>
      <c r="F35" s="35">
        <v>1</v>
      </c>
      <c r="G35" s="34"/>
      <c r="H35" s="34"/>
      <c r="I35" s="34"/>
      <c r="J35" s="34"/>
    </row>
    <row r="36" spans="1:10" ht="24.95" customHeight="1">
      <c r="A36" s="35">
        <f t="shared" si="0"/>
        <v>27</v>
      </c>
      <c r="B36" s="38" t="s">
        <v>14</v>
      </c>
      <c r="C36" s="37"/>
      <c r="D36" s="36" t="s">
        <v>51</v>
      </c>
      <c r="E36" s="36"/>
      <c r="F36" s="35">
        <v>1</v>
      </c>
      <c r="G36" s="34"/>
      <c r="H36" s="34"/>
      <c r="I36" s="34"/>
      <c r="J36" s="34"/>
    </row>
    <row r="37" spans="1:10" ht="24.95" customHeight="1">
      <c r="A37" s="35">
        <f t="shared" si="0"/>
        <v>28</v>
      </c>
      <c r="B37" s="38" t="s">
        <v>16</v>
      </c>
      <c r="C37" s="37"/>
      <c r="D37" s="36" t="s">
        <v>40</v>
      </c>
      <c r="E37" s="36"/>
      <c r="F37" s="35">
        <v>1</v>
      </c>
      <c r="G37" s="34"/>
      <c r="H37" s="34"/>
      <c r="I37" s="34"/>
      <c r="J37" s="34"/>
    </row>
    <row r="38" spans="1:10" ht="24.95" customHeight="1">
      <c r="A38" s="35">
        <f t="shared" si="0"/>
        <v>29</v>
      </c>
      <c r="B38" s="38" t="s">
        <v>14</v>
      </c>
      <c r="C38" s="37"/>
      <c r="D38" s="36" t="s">
        <v>52</v>
      </c>
      <c r="E38" s="36"/>
      <c r="F38" s="35">
        <v>1</v>
      </c>
      <c r="G38" s="34"/>
      <c r="H38" s="34"/>
      <c r="I38" s="34"/>
      <c r="J38" s="34"/>
    </row>
    <row r="39" spans="1:10" ht="24.95" customHeight="1">
      <c r="A39" s="35">
        <f t="shared" si="0"/>
        <v>30</v>
      </c>
      <c r="B39" s="38" t="s">
        <v>53</v>
      </c>
      <c r="C39" s="37"/>
      <c r="D39" s="36" t="s">
        <v>54</v>
      </c>
      <c r="E39" s="36"/>
      <c r="F39" s="35">
        <v>1</v>
      </c>
      <c r="G39" s="34"/>
      <c r="H39" s="34"/>
      <c r="I39" s="34"/>
      <c r="J39" s="34"/>
    </row>
    <row r="40" spans="1:10" ht="24.95" customHeight="1">
      <c r="A40" s="35">
        <f t="shared" si="0"/>
        <v>31</v>
      </c>
      <c r="B40" s="38" t="s">
        <v>24</v>
      </c>
      <c r="C40" s="37"/>
      <c r="D40" s="36" t="s">
        <v>54</v>
      </c>
      <c r="E40" s="36"/>
      <c r="F40" s="35">
        <v>1</v>
      </c>
      <c r="G40" s="34"/>
      <c r="H40" s="34"/>
      <c r="I40" s="34"/>
      <c r="J40" s="34"/>
    </row>
    <row r="41" spans="1:10" ht="24.95" customHeight="1">
      <c r="A41" s="35">
        <f t="shared" si="0"/>
        <v>32</v>
      </c>
      <c r="B41" s="38" t="s">
        <v>55</v>
      </c>
      <c r="C41" s="37"/>
      <c r="D41" s="36" t="s">
        <v>56</v>
      </c>
      <c r="E41" s="36"/>
      <c r="F41" s="35">
        <v>1</v>
      </c>
      <c r="G41" s="34"/>
      <c r="H41" s="34"/>
      <c r="I41" s="34"/>
      <c r="J41" s="34"/>
    </row>
    <row r="42" spans="1:10" ht="24.95" customHeight="1">
      <c r="A42" s="35">
        <f t="shared" si="0"/>
        <v>33</v>
      </c>
      <c r="B42" s="38" t="s">
        <v>57</v>
      </c>
      <c r="C42" s="37"/>
      <c r="D42" s="36" t="s">
        <v>58</v>
      </c>
      <c r="E42" s="36"/>
      <c r="F42" s="35">
        <v>1</v>
      </c>
      <c r="G42" s="34"/>
      <c r="H42" s="34"/>
      <c r="I42" s="34"/>
      <c r="J42" s="34"/>
    </row>
    <row r="43" spans="1:10" ht="24.95" customHeight="1">
      <c r="A43" s="35">
        <f t="shared" si="0"/>
        <v>34</v>
      </c>
      <c r="B43" s="38" t="s">
        <v>14</v>
      </c>
      <c r="C43" s="37"/>
      <c r="D43" s="36" t="s">
        <v>58</v>
      </c>
      <c r="E43" s="36"/>
      <c r="F43" s="35">
        <v>1</v>
      </c>
      <c r="G43" s="34"/>
      <c r="H43" s="34"/>
      <c r="I43" s="34"/>
      <c r="J43" s="34"/>
    </row>
    <row r="44" spans="1:10" ht="24.95" customHeight="1">
      <c r="A44" s="35">
        <f t="shared" si="0"/>
        <v>35</v>
      </c>
      <c r="B44" s="38" t="s">
        <v>27</v>
      </c>
      <c r="C44" s="37"/>
      <c r="D44" s="36" t="s">
        <v>28</v>
      </c>
      <c r="E44" s="36"/>
      <c r="F44" s="35">
        <v>1</v>
      </c>
      <c r="G44" s="34"/>
      <c r="H44" s="34"/>
      <c r="I44" s="34"/>
      <c r="J44" s="34"/>
    </row>
    <row r="45" spans="1:10" ht="24.95" customHeight="1">
      <c r="A45" s="35">
        <f t="shared" si="0"/>
        <v>36</v>
      </c>
      <c r="B45" s="38" t="s">
        <v>25</v>
      </c>
      <c r="C45" s="37"/>
      <c r="D45" s="36" t="s">
        <v>28</v>
      </c>
      <c r="E45" s="36"/>
      <c r="F45" s="35">
        <v>1</v>
      </c>
      <c r="G45" s="34"/>
      <c r="H45" s="34"/>
      <c r="I45" s="34"/>
      <c r="J45" s="34"/>
    </row>
    <row r="46" spans="1:10" ht="24.95" customHeight="1">
      <c r="A46" s="35">
        <f t="shared" si="0"/>
        <v>37</v>
      </c>
      <c r="B46" s="38" t="s">
        <v>59</v>
      </c>
      <c r="C46" s="37"/>
      <c r="D46" s="36" t="s">
        <v>28</v>
      </c>
      <c r="E46" s="36"/>
      <c r="F46" s="35">
        <v>1</v>
      </c>
      <c r="G46" s="34"/>
      <c r="H46" s="34"/>
      <c r="I46" s="34"/>
      <c r="J46" s="34"/>
    </row>
    <row r="47" spans="1:10" ht="24.95" customHeight="1">
      <c r="A47" s="35">
        <f t="shared" si="0"/>
        <v>38</v>
      </c>
      <c r="B47" s="38" t="s">
        <v>27</v>
      </c>
      <c r="C47" s="37"/>
      <c r="D47" s="36" t="s">
        <v>26</v>
      </c>
      <c r="E47" s="36"/>
      <c r="F47" s="35">
        <v>1</v>
      </c>
      <c r="G47" s="34"/>
      <c r="H47" s="34"/>
      <c r="I47" s="34"/>
      <c r="J47" s="34"/>
    </row>
    <row r="48" spans="1:10" ht="24.95" customHeight="1">
      <c r="A48" s="35">
        <f t="shared" si="0"/>
        <v>39</v>
      </c>
      <c r="B48" s="38" t="s">
        <v>25</v>
      </c>
      <c r="C48" s="37"/>
      <c r="D48" s="36" t="s">
        <v>26</v>
      </c>
      <c r="E48" s="36"/>
      <c r="F48" s="35">
        <v>1</v>
      </c>
      <c r="G48" s="34"/>
      <c r="H48" s="34"/>
      <c r="I48" s="34"/>
      <c r="J48" s="34"/>
    </row>
    <row r="49" spans="1:10" ht="24.95" customHeight="1">
      <c r="A49" s="35">
        <f t="shared" si="0"/>
        <v>40</v>
      </c>
      <c r="B49" s="38" t="s">
        <v>60</v>
      </c>
      <c r="C49" s="37"/>
      <c r="D49" s="36" t="s">
        <v>26</v>
      </c>
      <c r="E49" s="36"/>
      <c r="F49" s="35">
        <v>1</v>
      </c>
      <c r="G49" s="34"/>
      <c r="H49" s="34"/>
      <c r="I49" s="34"/>
      <c r="J49" s="34"/>
    </row>
    <row r="50" spans="1:10" ht="24.95" customHeight="1">
      <c r="A50" s="35">
        <f t="shared" si="0"/>
        <v>41</v>
      </c>
      <c r="B50" s="38" t="s">
        <v>59</v>
      </c>
      <c r="C50" s="37"/>
      <c r="D50" s="36" t="s">
        <v>26</v>
      </c>
      <c r="E50" s="36"/>
      <c r="F50" s="35">
        <v>1</v>
      </c>
      <c r="G50" s="34"/>
      <c r="H50" s="34"/>
      <c r="I50" s="34"/>
      <c r="J50" s="34"/>
    </row>
    <row r="51" spans="1:10" ht="24.95" customHeight="1">
      <c r="A51" s="35">
        <f t="shared" si="0"/>
        <v>42</v>
      </c>
      <c r="B51" s="38" t="s">
        <v>61</v>
      </c>
      <c r="C51" s="37"/>
      <c r="D51" s="36" t="s">
        <v>26</v>
      </c>
      <c r="E51" s="36"/>
      <c r="F51" s="35">
        <v>1</v>
      </c>
      <c r="G51" s="34"/>
      <c r="H51" s="34"/>
      <c r="I51" s="34"/>
      <c r="J51" s="34"/>
    </row>
    <row r="52" spans="1:10" ht="24.95" customHeight="1">
      <c r="A52" s="35">
        <f t="shared" si="0"/>
        <v>43</v>
      </c>
      <c r="B52" s="38" t="s">
        <v>62</v>
      </c>
      <c r="C52" s="37"/>
      <c r="D52" s="36" t="s">
        <v>26</v>
      </c>
      <c r="E52" s="36"/>
      <c r="F52" s="35">
        <v>1</v>
      </c>
      <c r="G52" s="34"/>
      <c r="H52" s="34"/>
      <c r="I52" s="34"/>
      <c r="J52" s="34"/>
    </row>
    <row r="53" spans="1:10" ht="24.95" customHeight="1">
      <c r="A53" s="35">
        <f t="shared" si="0"/>
        <v>44</v>
      </c>
      <c r="B53" s="38" t="s">
        <v>27</v>
      </c>
      <c r="C53" s="37"/>
      <c r="D53" s="36" t="s">
        <v>63</v>
      </c>
      <c r="E53" s="36"/>
      <c r="F53" s="35">
        <v>1</v>
      </c>
      <c r="G53" s="34"/>
      <c r="H53" s="34"/>
      <c r="I53" s="34"/>
      <c r="J53" s="34"/>
    </row>
    <row r="54" spans="1:10" ht="24.95" customHeight="1">
      <c r="A54" s="35">
        <f t="shared" si="0"/>
        <v>45</v>
      </c>
      <c r="B54" s="38" t="s">
        <v>25</v>
      </c>
      <c r="C54" s="37"/>
      <c r="D54" s="36" t="s">
        <v>63</v>
      </c>
      <c r="E54" s="36"/>
      <c r="F54" s="35">
        <v>1</v>
      </c>
      <c r="G54" s="34"/>
      <c r="H54" s="34"/>
      <c r="I54" s="34"/>
      <c r="J54" s="34"/>
    </row>
    <row r="55" spans="1:10" ht="24.95" customHeight="1">
      <c r="A55" s="35">
        <f t="shared" si="0"/>
        <v>46</v>
      </c>
      <c r="B55" s="38" t="s">
        <v>59</v>
      </c>
      <c r="C55" s="37"/>
      <c r="D55" s="36" t="s">
        <v>63</v>
      </c>
      <c r="E55" s="36"/>
      <c r="F55" s="35">
        <v>1</v>
      </c>
      <c r="G55" s="34"/>
      <c r="H55" s="34"/>
      <c r="I55" s="34"/>
      <c r="J55" s="34"/>
    </row>
    <row r="56" spans="1:10" ht="24.95" customHeight="1">
      <c r="A56" s="35">
        <f t="shared" si="0"/>
        <v>47</v>
      </c>
      <c r="B56" s="38" t="s">
        <v>61</v>
      </c>
      <c r="C56" s="37"/>
      <c r="D56" s="36" t="s">
        <v>63</v>
      </c>
      <c r="E56" s="36"/>
      <c r="F56" s="35">
        <v>1</v>
      </c>
      <c r="G56" s="34"/>
      <c r="H56" s="34"/>
      <c r="I56" s="34"/>
      <c r="J56" s="34"/>
    </row>
    <row r="57" spans="1:10" ht="24.95" customHeight="1">
      <c r="A57" s="35">
        <f t="shared" si="0"/>
        <v>48</v>
      </c>
      <c r="B57" s="38" t="s">
        <v>62</v>
      </c>
      <c r="C57" s="37"/>
      <c r="D57" s="36" t="s">
        <v>63</v>
      </c>
      <c r="E57" s="36"/>
      <c r="F57" s="35">
        <v>1</v>
      </c>
      <c r="G57" s="34"/>
      <c r="H57" s="34"/>
      <c r="I57" s="34"/>
      <c r="J57" s="34"/>
    </row>
    <row r="58" spans="1:10" ht="24.95" customHeight="1">
      <c r="A58" s="35">
        <f t="shared" si="0"/>
        <v>49</v>
      </c>
      <c r="B58" s="38" t="s">
        <v>27</v>
      </c>
      <c r="C58" s="37"/>
      <c r="D58" s="36" t="s">
        <v>37</v>
      </c>
      <c r="E58" s="36"/>
      <c r="F58" s="35">
        <v>1</v>
      </c>
      <c r="G58" s="34"/>
      <c r="H58" s="34"/>
      <c r="I58" s="34"/>
      <c r="J58" s="34"/>
    </row>
    <row r="59" spans="1:10" ht="24.95" customHeight="1">
      <c r="A59" s="35">
        <f t="shared" si="0"/>
        <v>50</v>
      </c>
      <c r="B59" s="38" t="s">
        <v>25</v>
      </c>
      <c r="C59" s="37"/>
      <c r="D59" s="36" t="s">
        <v>37</v>
      </c>
      <c r="E59" s="36"/>
      <c r="F59" s="35">
        <v>1</v>
      </c>
      <c r="G59" s="34"/>
      <c r="H59" s="34"/>
      <c r="I59" s="34"/>
      <c r="J59" s="34"/>
    </row>
    <row r="60" spans="1:10" ht="24.95" customHeight="1">
      <c r="A60" s="35">
        <f t="shared" si="0"/>
        <v>51</v>
      </c>
      <c r="B60" s="38" t="s">
        <v>27</v>
      </c>
      <c r="C60" s="37"/>
      <c r="D60" s="36" t="s">
        <v>36</v>
      </c>
      <c r="E60" s="36"/>
      <c r="F60" s="35">
        <v>1</v>
      </c>
      <c r="G60" s="34"/>
      <c r="H60" s="34"/>
      <c r="I60" s="34"/>
      <c r="J60" s="34"/>
    </row>
    <row r="61" spans="1:10" ht="24.95" customHeight="1">
      <c r="A61" s="35">
        <f t="shared" si="0"/>
        <v>52</v>
      </c>
      <c r="B61" s="38" t="s">
        <v>25</v>
      </c>
      <c r="C61" s="37"/>
      <c r="D61" s="36" t="s">
        <v>36</v>
      </c>
      <c r="E61" s="36"/>
      <c r="F61" s="35">
        <v>1</v>
      </c>
      <c r="G61" s="34"/>
      <c r="H61" s="34"/>
      <c r="I61" s="34"/>
      <c r="J61" s="34"/>
    </row>
    <row r="62" spans="1:10">
      <c r="A62" s="34"/>
      <c r="B62" s="39"/>
      <c r="C62" s="34"/>
      <c r="D62" s="39"/>
      <c r="E62" s="34"/>
      <c r="F62" s="34"/>
      <c r="G62" s="34"/>
      <c r="H62" s="34"/>
      <c r="I62" s="34"/>
      <c r="J62" s="34"/>
    </row>
    <row r="63" spans="1:10">
      <c r="A63" s="40"/>
      <c r="B63" s="41"/>
      <c r="C63" s="40"/>
      <c r="D63" s="41"/>
      <c r="E63" s="42" t="s">
        <v>7</v>
      </c>
      <c r="F63" s="43">
        <f>SUM(F10:F62)</f>
        <v>56</v>
      </c>
      <c r="G63" s="40"/>
      <c r="H63" s="40"/>
      <c r="I63" s="40"/>
      <c r="J63" s="40"/>
    </row>
    <row r="65" spans="8:8">
      <c r="H65" s="44" t="s">
        <v>76</v>
      </c>
    </row>
    <row r="66" spans="8:8">
      <c r="H66" s="44" t="s">
        <v>77</v>
      </c>
    </row>
    <row r="67" spans="8:8">
      <c r="H67" s="44"/>
    </row>
    <row r="68" spans="8:8">
      <c r="H68" s="45"/>
    </row>
    <row r="69" spans="8:8">
      <c r="H69" s="44"/>
    </row>
    <row r="70" spans="8:8">
      <c r="H70" s="44" t="s">
        <v>78</v>
      </c>
    </row>
  </sheetData>
  <mergeCells count="2">
    <mergeCell ref="A3:J3"/>
    <mergeCell ref="A4:J4"/>
  </mergeCells>
  <printOptions horizontalCentered="1"/>
  <pageMargins left="0.19685039370078741" right="0.43307086614173229" top="0.31496062992125984" bottom="0.31496062992125984"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dimension ref="A1:K63"/>
  <sheetViews>
    <sheetView view="pageBreakPreview" topLeftCell="A25" zoomScale="60" zoomScaleNormal="80" workbookViewId="0">
      <selection activeCell="D34" sqref="D34"/>
    </sheetView>
  </sheetViews>
  <sheetFormatPr defaultColWidth="8.85546875" defaultRowHeight="16.5"/>
  <cols>
    <col min="1" max="1" width="7.7109375" style="46" customWidth="1"/>
    <col min="2" max="2" width="20.5703125" style="46" customWidth="1"/>
    <col min="3" max="3" width="23.42578125" style="46" customWidth="1"/>
    <col min="4" max="4" width="17.7109375" style="46" customWidth="1"/>
    <col min="5" max="5" width="28.7109375" style="46" customWidth="1"/>
    <col min="6" max="6" width="18.5703125" style="46" customWidth="1"/>
    <col min="7" max="7" width="13.28515625" style="46" customWidth="1"/>
    <col min="8" max="8" width="13.85546875" style="46" customWidth="1"/>
    <col min="9" max="9" width="17.42578125" style="46" customWidth="1"/>
    <col min="10" max="10" width="13.140625" style="46" customWidth="1"/>
    <col min="11" max="11" width="17.28515625" style="46" customWidth="1"/>
    <col min="12" max="16384" width="8.85546875" style="46"/>
  </cols>
  <sheetData>
    <row r="1" spans="1:11">
      <c r="A1" s="20" t="s">
        <v>79</v>
      </c>
      <c r="K1" s="47" t="s">
        <v>80</v>
      </c>
    </row>
    <row r="2" spans="1:11">
      <c r="A2" s="376" t="s">
        <v>81</v>
      </c>
      <c r="B2" s="376"/>
      <c r="C2" s="376"/>
      <c r="D2" s="376"/>
      <c r="E2" s="376"/>
      <c r="F2" s="376"/>
      <c r="G2" s="376"/>
      <c r="H2" s="376"/>
      <c r="I2" s="376"/>
      <c r="J2" s="376"/>
    </row>
    <row r="3" spans="1:11">
      <c r="A3" s="376" t="s">
        <v>82</v>
      </c>
      <c r="B3" s="376"/>
      <c r="C3" s="376"/>
      <c r="D3" s="376"/>
      <c r="E3" s="376"/>
      <c r="F3" s="376"/>
      <c r="G3" s="376"/>
      <c r="H3" s="376"/>
      <c r="I3" s="376"/>
      <c r="J3" s="376"/>
    </row>
    <row r="4" spans="1:11">
      <c r="A4" s="48"/>
      <c r="B4" s="48"/>
      <c r="C4" s="48"/>
      <c r="D4" s="48"/>
      <c r="E4" s="48"/>
      <c r="F4" s="48"/>
      <c r="G4" s="48"/>
      <c r="H4" s="48"/>
      <c r="I4" s="48"/>
      <c r="J4" s="48"/>
    </row>
    <row r="5" spans="1:11" ht="4.9000000000000004" customHeight="1" thickBot="1"/>
    <row r="6" spans="1:11" s="53" customFormat="1" ht="49.5">
      <c r="A6" s="49" t="s">
        <v>83</v>
      </c>
      <c r="B6" s="50" t="s">
        <v>84</v>
      </c>
      <c r="C6" s="51" t="s">
        <v>85</v>
      </c>
      <c r="D6" s="50" t="s">
        <v>86</v>
      </c>
      <c r="E6" s="51" t="s">
        <v>87</v>
      </c>
      <c r="F6" s="51" t="s">
        <v>88</v>
      </c>
      <c r="G6" s="51" t="s">
        <v>89</v>
      </c>
      <c r="H6" s="51" t="s">
        <v>90</v>
      </c>
      <c r="I6" s="51" t="s">
        <v>91</v>
      </c>
      <c r="J6" s="51" t="s">
        <v>92</v>
      </c>
      <c r="K6" s="52" t="s">
        <v>93</v>
      </c>
    </row>
    <row r="7" spans="1:11" s="53" customFormat="1">
      <c r="A7" s="54">
        <v>1</v>
      </c>
      <c r="B7" s="55">
        <v>2</v>
      </c>
      <c r="C7" s="55">
        <v>3</v>
      </c>
      <c r="D7" s="55">
        <v>4</v>
      </c>
      <c r="E7" s="55">
        <v>5</v>
      </c>
      <c r="F7" s="56">
        <v>6</v>
      </c>
      <c r="G7" s="56">
        <v>7</v>
      </c>
      <c r="H7" s="55">
        <v>8</v>
      </c>
      <c r="I7" s="55">
        <v>9</v>
      </c>
      <c r="J7" s="55">
        <v>10</v>
      </c>
      <c r="K7" s="57">
        <v>11</v>
      </c>
    </row>
    <row r="8" spans="1:11" ht="17.25" thickBot="1">
      <c r="A8" s="58"/>
      <c r="B8" s="59"/>
      <c r="C8" s="59"/>
      <c r="D8" s="59"/>
      <c r="E8" s="60"/>
      <c r="F8" s="61"/>
      <c r="G8" s="61"/>
      <c r="H8" s="61"/>
      <c r="I8" s="60"/>
      <c r="J8" s="60"/>
      <c r="K8" s="62"/>
    </row>
    <row r="9" spans="1:11">
      <c r="A9" s="63"/>
      <c r="B9" s="64" t="s">
        <v>94</v>
      </c>
      <c r="C9" s="64"/>
      <c r="D9" s="64"/>
      <c r="E9" s="64"/>
      <c r="F9" s="64"/>
      <c r="G9" s="64"/>
      <c r="H9" s="64"/>
      <c r="I9" s="64"/>
      <c r="J9" s="64"/>
      <c r="K9" s="65"/>
    </row>
    <row r="10" spans="1:11">
      <c r="A10" s="66"/>
      <c r="B10" s="67" t="s">
        <v>95</v>
      </c>
      <c r="C10" s="67"/>
      <c r="D10" s="67"/>
      <c r="E10" s="67"/>
      <c r="F10" s="67"/>
      <c r="G10" s="67"/>
      <c r="H10" s="67"/>
      <c r="I10" s="67"/>
      <c r="J10" s="67"/>
      <c r="K10" s="68"/>
    </row>
    <row r="11" spans="1:11">
      <c r="A11" s="66"/>
      <c r="B11" s="67" t="s">
        <v>96</v>
      </c>
      <c r="C11" s="67"/>
      <c r="D11" s="67"/>
      <c r="E11" s="67"/>
      <c r="F11" s="67"/>
      <c r="G11" s="67"/>
      <c r="H11" s="67"/>
      <c r="I11" s="67"/>
      <c r="J11" s="67"/>
      <c r="K11" s="68"/>
    </row>
    <row r="12" spans="1:11" ht="17.25" thickBot="1">
      <c r="A12" s="69"/>
      <c r="B12" s="70" t="s">
        <v>97</v>
      </c>
      <c r="C12" s="70"/>
      <c r="D12" s="70"/>
      <c r="E12" s="70"/>
      <c r="F12" s="70"/>
      <c r="G12" s="70"/>
      <c r="H12" s="70"/>
      <c r="I12" s="70"/>
      <c r="J12" s="70"/>
      <c r="K12" s="71"/>
    </row>
    <row r="13" spans="1:11" ht="17.25" thickBot="1">
      <c r="A13" s="72"/>
      <c r="B13" s="73"/>
      <c r="C13" s="73"/>
      <c r="D13" s="73"/>
      <c r="E13" s="73"/>
      <c r="F13" s="73"/>
      <c r="G13" s="73"/>
      <c r="H13" s="73"/>
      <c r="I13" s="73"/>
      <c r="J13" s="73"/>
      <c r="K13" s="74"/>
    </row>
    <row r="14" spans="1:11">
      <c r="A14" s="63"/>
      <c r="B14" s="64" t="s">
        <v>98</v>
      </c>
      <c r="C14" s="64" t="s">
        <v>99</v>
      </c>
      <c r="D14" s="75" t="s">
        <v>100</v>
      </c>
      <c r="E14" s="64"/>
      <c r="F14" s="64"/>
      <c r="G14" s="64"/>
      <c r="H14" s="64"/>
      <c r="I14" s="64"/>
      <c r="J14" s="64"/>
      <c r="K14" s="65"/>
    </row>
    <row r="15" spans="1:11">
      <c r="A15" s="66"/>
      <c r="B15" s="67" t="s">
        <v>101</v>
      </c>
      <c r="C15" s="67" t="s">
        <v>99</v>
      </c>
      <c r="D15" s="76" t="s">
        <v>100</v>
      </c>
      <c r="E15" s="67"/>
      <c r="F15" s="67"/>
      <c r="G15" s="67"/>
      <c r="H15" s="67"/>
      <c r="I15" s="67"/>
      <c r="J15" s="67"/>
      <c r="K15" s="68"/>
    </row>
    <row r="16" spans="1:11">
      <c r="A16" s="66"/>
      <c r="B16" s="67" t="s">
        <v>102</v>
      </c>
      <c r="C16" s="67" t="s">
        <v>99</v>
      </c>
      <c r="D16" s="76" t="s">
        <v>100</v>
      </c>
      <c r="E16" s="67"/>
      <c r="F16" s="67"/>
      <c r="G16" s="67"/>
      <c r="H16" s="67"/>
      <c r="I16" s="67"/>
      <c r="J16" s="67"/>
      <c r="K16" s="68"/>
    </row>
    <row r="17" spans="1:11" ht="17.25" thickBot="1">
      <c r="A17" s="69"/>
      <c r="B17" s="70" t="s">
        <v>103</v>
      </c>
      <c r="C17" s="70" t="s">
        <v>99</v>
      </c>
      <c r="D17" s="77" t="s">
        <v>100</v>
      </c>
      <c r="E17" s="70"/>
      <c r="F17" s="70"/>
      <c r="G17" s="70"/>
      <c r="H17" s="70"/>
      <c r="I17" s="70"/>
      <c r="J17" s="70"/>
      <c r="K17" s="71"/>
    </row>
    <row r="18" spans="1:11" ht="17.25" thickBot="1">
      <c r="A18" s="78"/>
      <c r="B18" s="79"/>
      <c r="C18" s="79"/>
      <c r="D18" s="79"/>
      <c r="E18" s="79"/>
      <c r="F18" s="79"/>
      <c r="G18" s="79"/>
      <c r="H18" s="79"/>
      <c r="I18" s="79"/>
      <c r="J18" s="79"/>
      <c r="K18" s="80"/>
    </row>
    <row r="19" spans="1:11">
      <c r="A19" s="63"/>
      <c r="B19" s="64" t="s">
        <v>98</v>
      </c>
      <c r="C19" s="64" t="s">
        <v>99</v>
      </c>
      <c r="D19" s="75" t="s">
        <v>100</v>
      </c>
      <c r="E19" s="64"/>
      <c r="F19" s="64"/>
      <c r="G19" s="64"/>
      <c r="H19" s="64"/>
      <c r="I19" s="64"/>
      <c r="J19" s="64"/>
      <c r="K19" s="65"/>
    </row>
    <row r="20" spans="1:11">
      <c r="A20" s="66"/>
      <c r="B20" s="67" t="s">
        <v>101</v>
      </c>
      <c r="C20" s="67" t="s">
        <v>99</v>
      </c>
      <c r="D20" s="76" t="s">
        <v>100</v>
      </c>
      <c r="E20" s="67"/>
      <c r="F20" s="67"/>
      <c r="G20" s="67"/>
      <c r="H20" s="67"/>
      <c r="I20" s="67"/>
      <c r="J20" s="67"/>
      <c r="K20" s="68"/>
    </row>
    <row r="21" spans="1:11">
      <c r="A21" s="66"/>
      <c r="B21" s="67" t="s">
        <v>102</v>
      </c>
      <c r="C21" s="67" t="s">
        <v>99</v>
      </c>
      <c r="D21" s="76" t="s">
        <v>100</v>
      </c>
      <c r="E21" s="67"/>
      <c r="F21" s="67"/>
      <c r="G21" s="67"/>
      <c r="H21" s="67"/>
      <c r="I21" s="67"/>
      <c r="J21" s="67"/>
      <c r="K21" s="68"/>
    </row>
    <row r="22" spans="1:11" ht="17.25" thickBot="1">
      <c r="A22" s="69"/>
      <c r="B22" s="70" t="s">
        <v>103</v>
      </c>
      <c r="C22" s="70" t="s">
        <v>99</v>
      </c>
      <c r="D22" s="77" t="s">
        <v>100</v>
      </c>
      <c r="E22" s="70"/>
      <c r="F22" s="70"/>
      <c r="G22" s="70"/>
      <c r="H22" s="70"/>
      <c r="I22" s="70"/>
      <c r="J22" s="70"/>
      <c r="K22" s="71"/>
    </row>
    <row r="23" spans="1:11">
      <c r="A23" s="81"/>
      <c r="B23" s="60"/>
      <c r="C23" s="60"/>
      <c r="D23" s="61"/>
      <c r="E23" s="60"/>
      <c r="F23" s="60"/>
      <c r="G23" s="60"/>
      <c r="H23" s="60"/>
      <c r="I23" s="60"/>
      <c r="J23" s="60"/>
      <c r="K23" s="62"/>
    </row>
    <row r="24" spans="1:11">
      <c r="A24" s="81"/>
      <c r="B24" s="82" t="s">
        <v>104</v>
      </c>
      <c r="C24" s="60"/>
      <c r="D24" s="61"/>
      <c r="E24" s="60"/>
      <c r="F24" s="60"/>
      <c r="G24" s="60"/>
      <c r="H24" s="60"/>
      <c r="I24" s="60"/>
      <c r="J24" s="60"/>
      <c r="K24" s="62"/>
    </row>
    <row r="25" spans="1:11" ht="17.25" thickBot="1">
      <c r="A25" s="81"/>
      <c r="B25" s="82"/>
      <c r="C25" s="60"/>
      <c r="D25" s="61"/>
      <c r="E25" s="60"/>
      <c r="F25" s="60"/>
      <c r="G25" s="60"/>
      <c r="H25" s="60"/>
      <c r="I25" s="60"/>
      <c r="J25" s="60"/>
      <c r="K25" s="62"/>
    </row>
    <row r="26" spans="1:11">
      <c r="A26" s="83"/>
      <c r="B26" s="84" t="s">
        <v>105</v>
      </c>
      <c r="C26" s="84" t="s">
        <v>99</v>
      </c>
      <c r="D26" s="84" t="s">
        <v>106</v>
      </c>
      <c r="E26" s="84"/>
      <c r="F26" s="84"/>
      <c r="G26" s="84"/>
      <c r="H26" s="84"/>
      <c r="I26" s="84"/>
      <c r="J26" s="84"/>
      <c r="K26" s="85"/>
    </row>
    <row r="27" spans="1:11">
      <c r="A27" s="66"/>
      <c r="B27" s="67" t="s">
        <v>107</v>
      </c>
      <c r="C27" s="67" t="s">
        <v>99</v>
      </c>
      <c r="D27" s="67" t="s">
        <v>106</v>
      </c>
      <c r="E27" s="67"/>
      <c r="F27" s="67"/>
      <c r="G27" s="67"/>
      <c r="H27" s="67"/>
      <c r="I27" s="67"/>
      <c r="J27" s="67"/>
      <c r="K27" s="68"/>
    </row>
    <row r="28" spans="1:11">
      <c r="A28" s="66"/>
      <c r="B28" s="67" t="s">
        <v>108</v>
      </c>
      <c r="C28" s="67" t="s">
        <v>99</v>
      </c>
      <c r="D28" s="67" t="s">
        <v>106</v>
      </c>
      <c r="E28" s="67"/>
      <c r="F28" s="67"/>
      <c r="G28" s="67"/>
      <c r="H28" s="67"/>
      <c r="I28" s="67"/>
      <c r="J28" s="67"/>
      <c r="K28" s="68"/>
    </row>
    <row r="29" spans="1:11">
      <c r="A29" s="66"/>
      <c r="B29" s="67" t="s">
        <v>108</v>
      </c>
      <c r="C29" s="67" t="s">
        <v>99</v>
      </c>
      <c r="D29" s="67" t="s">
        <v>106</v>
      </c>
      <c r="E29" s="67"/>
      <c r="F29" s="67"/>
      <c r="G29" s="67"/>
      <c r="H29" s="67"/>
      <c r="I29" s="67"/>
      <c r="J29" s="67"/>
      <c r="K29" s="68"/>
    </row>
    <row r="30" spans="1:11">
      <c r="A30" s="66"/>
      <c r="B30" s="67" t="s">
        <v>108</v>
      </c>
      <c r="C30" s="67" t="s">
        <v>99</v>
      </c>
      <c r="D30" s="67" t="s">
        <v>106</v>
      </c>
      <c r="E30" s="67"/>
      <c r="F30" s="67"/>
      <c r="G30" s="67"/>
      <c r="H30" s="67"/>
      <c r="I30" s="67"/>
      <c r="J30" s="67"/>
      <c r="K30" s="68"/>
    </row>
    <row r="31" spans="1:11">
      <c r="A31" s="66"/>
      <c r="B31" s="67" t="s">
        <v>108</v>
      </c>
      <c r="C31" s="67" t="s">
        <v>99</v>
      </c>
      <c r="D31" s="67" t="s">
        <v>106</v>
      </c>
      <c r="E31" s="67"/>
      <c r="F31" s="67"/>
      <c r="G31" s="67"/>
      <c r="H31" s="67"/>
      <c r="I31" s="67"/>
      <c r="J31" s="67"/>
      <c r="K31" s="68"/>
    </row>
    <row r="32" spans="1:11">
      <c r="A32" s="66"/>
      <c r="B32" s="67" t="s">
        <v>108</v>
      </c>
      <c r="C32" s="67" t="s">
        <v>99</v>
      </c>
      <c r="D32" s="67" t="s">
        <v>106</v>
      </c>
      <c r="E32" s="67"/>
      <c r="F32" s="67"/>
      <c r="G32" s="67"/>
      <c r="H32" s="67"/>
      <c r="I32" s="67"/>
      <c r="J32" s="67"/>
      <c r="K32" s="68"/>
    </row>
    <row r="33" spans="1:11">
      <c r="A33" s="66"/>
      <c r="B33" s="67"/>
      <c r="C33" s="67"/>
      <c r="D33" s="67"/>
      <c r="E33" s="67"/>
      <c r="F33" s="67"/>
      <c r="G33" s="67"/>
      <c r="H33" s="67"/>
      <c r="I33" s="67"/>
      <c r="J33" s="67"/>
      <c r="K33" s="68"/>
    </row>
    <row r="34" spans="1:11">
      <c r="A34" s="66"/>
      <c r="B34" s="86" t="s">
        <v>104</v>
      </c>
      <c r="C34" s="67"/>
      <c r="D34" s="67"/>
      <c r="E34" s="67"/>
      <c r="F34" s="67"/>
      <c r="G34" s="67"/>
      <c r="H34" s="67"/>
      <c r="I34" s="67"/>
      <c r="J34" s="67"/>
      <c r="K34" s="68"/>
    </row>
    <row r="35" spans="1:11">
      <c r="A35" s="66"/>
      <c r="B35" s="67"/>
      <c r="C35" s="67"/>
      <c r="D35" s="67"/>
      <c r="E35" s="67"/>
      <c r="F35" s="67"/>
      <c r="G35" s="67"/>
      <c r="H35" s="67"/>
      <c r="I35" s="67"/>
      <c r="J35" s="67"/>
      <c r="K35" s="68"/>
    </row>
    <row r="36" spans="1:11" ht="17.25" thickBot="1">
      <c r="A36" s="87"/>
      <c r="B36" s="88"/>
      <c r="C36" s="88"/>
      <c r="D36" s="88"/>
      <c r="E36" s="88"/>
      <c r="F36" s="88"/>
      <c r="G36" s="88"/>
      <c r="H36" s="88"/>
      <c r="I36" s="88"/>
      <c r="J36" s="88"/>
      <c r="K36" s="89"/>
    </row>
    <row r="37" spans="1:11" ht="17.25" thickBot="1">
      <c r="A37" s="78"/>
      <c r="B37" s="79"/>
      <c r="C37" s="79"/>
      <c r="D37" s="79"/>
      <c r="E37" s="79"/>
      <c r="F37" s="79"/>
      <c r="G37" s="79"/>
      <c r="H37" s="79"/>
      <c r="I37" s="79"/>
      <c r="J37" s="79"/>
      <c r="K37" s="80"/>
    </row>
    <row r="38" spans="1:11">
      <c r="A38" s="83"/>
      <c r="B38" s="84" t="s">
        <v>105</v>
      </c>
      <c r="C38" s="84" t="s">
        <v>99</v>
      </c>
      <c r="D38" s="84" t="s">
        <v>106</v>
      </c>
      <c r="E38" s="84"/>
      <c r="F38" s="84"/>
      <c r="G38" s="84"/>
      <c r="H38" s="84"/>
      <c r="I38" s="84"/>
      <c r="J38" s="84"/>
      <c r="K38" s="85"/>
    </row>
    <row r="39" spans="1:11">
      <c r="A39" s="66"/>
      <c r="B39" s="67" t="s">
        <v>107</v>
      </c>
      <c r="C39" s="67" t="s">
        <v>99</v>
      </c>
      <c r="D39" s="67" t="s">
        <v>106</v>
      </c>
      <c r="E39" s="67"/>
      <c r="F39" s="67"/>
      <c r="G39" s="67"/>
      <c r="H39" s="67"/>
      <c r="I39" s="67"/>
      <c r="J39" s="67"/>
      <c r="K39" s="68"/>
    </row>
    <row r="40" spans="1:11">
      <c r="A40" s="66"/>
      <c r="B40" s="67" t="s">
        <v>108</v>
      </c>
      <c r="C40" s="67" t="s">
        <v>99</v>
      </c>
      <c r="D40" s="67" t="s">
        <v>106</v>
      </c>
      <c r="E40" s="67"/>
      <c r="F40" s="67"/>
      <c r="G40" s="67"/>
      <c r="H40" s="67"/>
      <c r="I40" s="67"/>
      <c r="J40" s="67"/>
      <c r="K40" s="68"/>
    </row>
    <row r="41" spans="1:11">
      <c r="A41" s="66"/>
      <c r="B41" s="67" t="s">
        <v>108</v>
      </c>
      <c r="C41" s="67" t="s">
        <v>99</v>
      </c>
      <c r="D41" s="67" t="s">
        <v>106</v>
      </c>
      <c r="E41" s="67"/>
      <c r="F41" s="67"/>
      <c r="G41" s="67"/>
      <c r="H41" s="67"/>
      <c r="I41" s="67"/>
      <c r="J41" s="67"/>
      <c r="K41" s="68"/>
    </row>
    <row r="42" spans="1:11">
      <c r="A42" s="66"/>
      <c r="B42" s="67" t="s">
        <v>108</v>
      </c>
      <c r="C42" s="67" t="s">
        <v>99</v>
      </c>
      <c r="D42" s="67" t="s">
        <v>106</v>
      </c>
      <c r="E42" s="67"/>
      <c r="F42" s="67"/>
      <c r="G42" s="67"/>
      <c r="H42" s="67"/>
      <c r="I42" s="67"/>
      <c r="J42" s="67"/>
      <c r="K42" s="68"/>
    </row>
    <row r="43" spans="1:11">
      <c r="A43" s="66"/>
      <c r="B43" s="67" t="s">
        <v>108</v>
      </c>
      <c r="C43" s="67" t="s">
        <v>99</v>
      </c>
      <c r="D43" s="67" t="s">
        <v>106</v>
      </c>
      <c r="E43" s="67"/>
      <c r="F43" s="67"/>
      <c r="G43" s="67"/>
      <c r="H43" s="67"/>
      <c r="I43" s="67"/>
      <c r="J43" s="67"/>
      <c r="K43" s="68"/>
    </row>
    <row r="44" spans="1:11">
      <c r="A44" s="66"/>
      <c r="B44" s="67" t="s">
        <v>108</v>
      </c>
      <c r="C44" s="67" t="s">
        <v>99</v>
      </c>
      <c r="D44" s="67" t="s">
        <v>106</v>
      </c>
      <c r="E44" s="67"/>
      <c r="F44" s="67"/>
      <c r="G44" s="67"/>
      <c r="H44" s="67"/>
      <c r="I44" s="67"/>
      <c r="J44" s="67"/>
      <c r="K44" s="68"/>
    </row>
    <row r="45" spans="1:11">
      <c r="A45" s="66"/>
      <c r="B45" s="67"/>
      <c r="C45" s="67"/>
      <c r="D45" s="67"/>
      <c r="E45" s="67"/>
      <c r="F45" s="67"/>
      <c r="G45" s="67"/>
      <c r="H45" s="67"/>
      <c r="I45" s="67"/>
      <c r="J45" s="67"/>
      <c r="K45" s="68"/>
    </row>
    <row r="46" spans="1:11">
      <c r="A46" s="66"/>
      <c r="B46" s="86" t="s">
        <v>104</v>
      </c>
      <c r="C46" s="67"/>
      <c r="D46" s="67"/>
      <c r="E46" s="67"/>
      <c r="F46" s="67"/>
      <c r="G46" s="67"/>
      <c r="H46" s="67"/>
      <c r="I46" s="67"/>
      <c r="J46" s="67"/>
      <c r="K46" s="68"/>
    </row>
    <row r="47" spans="1:11">
      <c r="A47" s="66"/>
      <c r="B47" s="67"/>
      <c r="C47" s="67"/>
      <c r="D47" s="67"/>
      <c r="E47" s="67"/>
      <c r="F47" s="67"/>
      <c r="G47" s="67"/>
      <c r="H47" s="67"/>
      <c r="I47" s="67"/>
      <c r="J47" s="67"/>
      <c r="K47" s="68"/>
    </row>
    <row r="48" spans="1:11" ht="17.25" thickBot="1">
      <c r="A48" s="87"/>
      <c r="B48" s="88"/>
      <c r="C48" s="88"/>
      <c r="D48" s="88"/>
      <c r="E48" s="88"/>
      <c r="F48" s="88"/>
      <c r="G48" s="88"/>
      <c r="H48" s="88"/>
      <c r="I48" s="88"/>
      <c r="J48" s="88"/>
      <c r="K48" s="89"/>
    </row>
    <row r="49" spans="1:11">
      <c r="A49" s="90"/>
      <c r="B49" s="91"/>
      <c r="C49" s="91"/>
      <c r="D49" s="91"/>
      <c r="E49" s="91"/>
      <c r="F49" s="91"/>
      <c r="G49" s="91"/>
      <c r="H49" s="91"/>
      <c r="I49" s="91"/>
      <c r="J49" s="91"/>
      <c r="K49" s="92"/>
    </row>
    <row r="50" spans="1:11">
      <c r="A50" s="90"/>
      <c r="B50" s="91"/>
      <c r="C50" s="91"/>
      <c r="D50" s="91"/>
      <c r="E50" s="91"/>
      <c r="F50" s="91"/>
      <c r="G50" s="91"/>
      <c r="H50" s="91"/>
      <c r="I50" s="91"/>
      <c r="J50" s="91"/>
      <c r="K50" s="92"/>
    </row>
    <row r="51" spans="1:11">
      <c r="A51" s="90"/>
      <c r="B51" s="91"/>
      <c r="C51" s="91"/>
      <c r="D51" s="91"/>
      <c r="E51" s="91"/>
      <c r="F51" s="91"/>
      <c r="G51" s="91"/>
      <c r="H51" s="91"/>
      <c r="I51" s="91"/>
      <c r="J51" s="91"/>
      <c r="K51" s="92"/>
    </row>
    <row r="52" spans="1:11">
      <c r="A52" s="90"/>
      <c r="B52" s="91"/>
      <c r="C52" s="91"/>
      <c r="D52" s="91"/>
      <c r="E52" s="91"/>
      <c r="F52" s="91"/>
      <c r="G52" s="91"/>
      <c r="H52" s="91"/>
      <c r="I52" s="91"/>
      <c r="J52" s="91"/>
      <c r="K52" s="92"/>
    </row>
    <row r="53" spans="1:11">
      <c r="A53" s="90"/>
      <c r="B53" s="91"/>
      <c r="C53" s="91"/>
      <c r="D53" s="91"/>
      <c r="E53" s="91"/>
      <c r="F53" s="91"/>
      <c r="G53" s="91"/>
      <c r="H53" s="91"/>
      <c r="I53" s="91"/>
      <c r="J53" s="91"/>
      <c r="K53" s="92"/>
    </row>
    <row r="54" spans="1:11">
      <c r="A54" s="90"/>
      <c r="B54" s="91"/>
      <c r="C54" s="91"/>
      <c r="D54" s="91"/>
      <c r="E54" s="91"/>
      <c r="F54" s="91"/>
      <c r="G54" s="91"/>
      <c r="H54" s="91"/>
      <c r="I54" s="91"/>
      <c r="J54" s="91"/>
      <c r="K54" s="92"/>
    </row>
    <row r="55" spans="1:11" ht="17.25" thickBot="1">
      <c r="A55" s="93"/>
      <c r="B55" s="94"/>
      <c r="C55" s="94"/>
      <c r="D55" s="94"/>
      <c r="E55" s="94"/>
      <c r="F55" s="94"/>
      <c r="G55" s="94"/>
      <c r="H55" s="94"/>
      <c r="I55" s="94"/>
      <c r="J55" s="94"/>
      <c r="K55" s="95"/>
    </row>
    <row r="58" spans="1:11">
      <c r="J58" s="44" t="s">
        <v>76</v>
      </c>
    </row>
    <row r="59" spans="1:11">
      <c r="J59" s="44" t="s">
        <v>77</v>
      </c>
    </row>
    <row r="60" spans="1:11">
      <c r="J60" s="44"/>
    </row>
    <row r="61" spans="1:11">
      <c r="J61" s="45"/>
    </row>
    <row r="62" spans="1:11">
      <c r="J62" s="44"/>
    </row>
    <row r="63" spans="1:11">
      <c r="J63" s="44" t="s">
        <v>78</v>
      </c>
    </row>
  </sheetData>
  <mergeCells count="2">
    <mergeCell ref="A2:J2"/>
    <mergeCell ref="A3:J3"/>
  </mergeCells>
  <printOptions horizontalCentered="1"/>
  <pageMargins left="0.19685039370078741" right="0.19685039370078741"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sheetPr>
    <tabColor rgb="FFFFFF00"/>
  </sheetPr>
  <dimension ref="A1:G18"/>
  <sheetViews>
    <sheetView workbookViewId="0">
      <selection activeCell="C6" sqref="C6:G6"/>
    </sheetView>
  </sheetViews>
  <sheetFormatPr defaultColWidth="8.85546875" defaultRowHeight="15.75"/>
  <cols>
    <col min="1" max="1" width="8.85546875" style="369"/>
    <col min="2" max="2" width="15.28515625" style="369" customWidth="1"/>
    <col min="3" max="3" width="10.7109375" style="372" customWidth="1"/>
    <col min="4" max="4" width="25.28515625" style="369" customWidth="1"/>
    <col min="5" max="5" width="8.85546875" style="369"/>
    <col min="6" max="6" width="10.5703125" style="369" customWidth="1"/>
    <col min="7" max="7" width="21.28515625" style="369" customWidth="1"/>
    <col min="8" max="16384" width="8.85546875" style="369"/>
  </cols>
  <sheetData>
    <row r="1" spans="1:7">
      <c r="A1" s="380" t="s">
        <v>313</v>
      </c>
      <c r="B1" s="380"/>
      <c r="C1" s="380"/>
      <c r="D1" s="380"/>
      <c r="E1" s="380"/>
      <c r="F1" s="380"/>
      <c r="G1" s="380"/>
    </row>
    <row r="2" spans="1:7">
      <c r="A2" s="380" t="s">
        <v>314</v>
      </c>
      <c r="B2" s="380"/>
      <c r="C2" s="380"/>
      <c r="D2" s="380"/>
      <c r="E2" s="380"/>
      <c r="F2" s="380"/>
      <c r="G2" s="380"/>
    </row>
    <row r="4" spans="1:7" s="371" customFormat="1" ht="31.15" customHeight="1">
      <c r="A4" s="370" t="s">
        <v>83</v>
      </c>
      <c r="B4" s="370" t="s">
        <v>315</v>
      </c>
      <c r="C4" s="381" t="s">
        <v>93</v>
      </c>
      <c r="D4" s="382"/>
      <c r="E4" s="382"/>
      <c r="F4" s="382"/>
      <c r="G4" s="383"/>
    </row>
    <row r="5" spans="1:7" ht="34.9" customHeight="1">
      <c r="A5" s="370">
        <v>1</v>
      </c>
      <c r="B5" s="370">
        <v>1</v>
      </c>
      <c r="C5" s="377" t="s">
        <v>337</v>
      </c>
      <c r="D5" s="378"/>
      <c r="E5" s="378"/>
      <c r="F5" s="378"/>
      <c r="G5" s="379"/>
    </row>
    <row r="6" spans="1:7" ht="64.900000000000006" customHeight="1">
      <c r="A6" s="370">
        <f>A5+1</f>
        <v>2</v>
      </c>
      <c r="B6" s="370">
        <v>2</v>
      </c>
      <c r="C6" s="377" t="s">
        <v>316</v>
      </c>
      <c r="D6" s="378"/>
      <c r="E6" s="378"/>
      <c r="F6" s="378"/>
      <c r="G6" s="379"/>
    </row>
    <row r="7" spans="1:7" ht="49.9" customHeight="1">
      <c r="A7" s="370">
        <f t="shared" ref="A7:A18" si="0">A6+1</f>
        <v>3</v>
      </c>
      <c r="B7" s="370">
        <v>3</v>
      </c>
      <c r="C7" s="377" t="s">
        <v>317</v>
      </c>
      <c r="D7" s="378"/>
      <c r="E7" s="378"/>
      <c r="F7" s="378"/>
      <c r="G7" s="379"/>
    </row>
    <row r="8" spans="1:7" ht="34.9" customHeight="1">
      <c r="A8" s="370">
        <f t="shared" si="0"/>
        <v>4</v>
      </c>
      <c r="B8" s="370">
        <v>4</v>
      </c>
      <c r="C8" s="377" t="s">
        <v>318</v>
      </c>
      <c r="D8" s="378"/>
      <c r="E8" s="378"/>
      <c r="F8" s="378"/>
      <c r="G8" s="379"/>
    </row>
    <row r="9" spans="1:7" ht="34.9" customHeight="1">
      <c r="A9" s="370">
        <f t="shared" si="0"/>
        <v>5</v>
      </c>
      <c r="B9" s="370">
        <v>5</v>
      </c>
      <c r="C9" s="377" t="s">
        <v>319</v>
      </c>
      <c r="D9" s="378"/>
      <c r="E9" s="378"/>
      <c r="F9" s="378"/>
      <c r="G9" s="379"/>
    </row>
    <row r="10" spans="1:7" ht="34.9" customHeight="1">
      <c r="A10" s="370">
        <f t="shared" si="0"/>
        <v>6</v>
      </c>
      <c r="B10" s="370">
        <v>6</v>
      </c>
      <c r="C10" s="377" t="s">
        <v>320</v>
      </c>
      <c r="D10" s="378"/>
      <c r="E10" s="378"/>
      <c r="F10" s="378"/>
      <c r="G10" s="379"/>
    </row>
    <row r="11" spans="1:7" ht="34.9" customHeight="1">
      <c r="A11" s="370">
        <f t="shared" si="0"/>
        <v>7</v>
      </c>
      <c r="B11" s="370">
        <v>7</v>
      </c>
      <c r="C11" s="377" t="s">
        <v>321</v>
      </c>
      <c r="D11" s="378"/>
      <c r="E11" s="378"/>
      <c r="F11" s="378"/>
      <c r="G11" s="379"/>
    </row>
    <row r="12" spans="1:7" ht="79.900000000000006" customHeight="1">
      <c r="A12" s="370">
        <f t="shared" si="0"/>
        <v>8</v>
      </c>
      <c r="B12" s="370">
        <v>8</v>
      </c>
      <c r="C12" s="377" t="s">
        <v>322</v>
      </c>
      <c r="D12" s="378"/>
      <c r="E12" s="378"/>
      <c r="F12" s="378"/>
      <c r="G12" s="379"/>
    </row>
    <row r="13" spans="1:7" ht="34.9" customHeight="1">
      <c r="A13" s="370">
        <f t="shared" si="0"/>
        <v>9</v>
      </c>
      <c r="B13" s="370">
        <v>9</v>
      </c>
      <c r="C13" s="377" t="s">
        <v>323</v>
      </c>
      <c r="D13" s="378"/>
      <c r="E13" s="378"/>
      <c r="F13" s="378"/>
      <c r="G13" s="379"/>
    </row>
    <row r="14" spans="1:7" ht="49.9" customHeight="1">
      <c r="A14" s="370">
        <f t="shared" si="0"/>
        <v>10</v>
      </c>
      <c r="B14" s="370">
        <v>10</v>
      </c>
      <c r="C14" s="377" t="s">
        <v>324</v>
      </c>
      <c r="D14" s="378"/>
      <c r="E14" s="378"/>
      <c r="F14" s="378"/>
      <c r="G14" s="379"/>
    </row>
    <row r="15" spans="1:7" ht="49.9" customHeight="1">
      <c r="A15" s="370">
        <f t="shared" si="0"/>
        <v>11</v>
      </c>
      <c r="B15" s="370">
        <v>11</v>
      </c>
      <c r="C15" s="377" t="s">
        <v>325</v>
      </c>
      <c r="D15" s="378"/>
      <c r="E15" s="378"/>
      <c r="F15" s="378"/>
      <c r="G15" s="379"/>
    </row>
    <row r="16" spans="1:7" ht="34.9" customHeight="1">
      <c r="A16" s="370">
        <f t="shared" si="0"/>
        <v>12</v>
      </c>
      <c r="B16" s="370">
        <v>12</v>
      </c>
      <c r="C16" s="377" t="s">
        <v>326</v>
      </c>
      <c r="D16" s="378"/>
      <c r="E16" s="378"/>
      <c r="F16" s="378"/>
      <c r="G16" s="379"/>
    </row>
    <row r="17" spans="1:7" ht="79.900000000000006" customHeight="1">
      <c r="A17" s="370">
        <f t="shared" si="0"/>
        <v>13</v>
      </c>
      <c r="B17" s="370">
        <v>13</v>
      </c>
      <c r="C17" s="377" t="s">
        <v>327</v>
      </c>
      <c r="D17" s="378"/>
      <c r="E17" s="378"/>
      <c r="F17" s="378"/>
      <c r="G17" s="379"/>
    </row>
    <row r="18" spans="1:7" ht="34.9" customHeight="1">
      <c r="A18" s="370">
        <f t="shared" si="0"/>
        <v>14</v>
      </c>
      <c r="B18" s="370"/>
      <c r="C18" s="377" t="s">
        <v>328</v>
      </c>
      <c r="D18" s="378"/>
      <c r="E18" s="378"/>
      <c r="F18" s="378"/>
      <c r="G18" s="379"/>
    </row>
  </sheetData>
  <mergeCells count="17">
    <mergeCell ref="C13:G13"/>
    <mergeCell ref="A1:G1"/>
    <mergeCell ref="A2:G2"/>
    <mergeCell ref="C4:G4"/>
    <mergeCell ref="C5:G5"/>
    <mergeCell ref="C6:G6"/>
    <mergeCell ref="C7:G7"/>
    <mergeCell ref="C8:G8"/>
    <mergeCell ref="C9:G9"/>
    <mergeCell ref="C10:G10"/>
    <mergeCell ref="C11:G11"/>
    <mergeCell ref="C12:G12"/>
    <mergeCell ref="C14:G14"/>
    <mergeCell ref="C15:G15"/>
    <mergeCell ref="C16:G16"/>
    <mergeCell ref="C17:G17"/>
    <mergeCell ref="C18:G18"/>
  </mergeCells>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rgb="FFFF0000"/>
  </sheetPr>
  <dimension ref="A1:M232"/>
  <sheetViews>
    <sheetView tabSelected="1" view="pageBreakPreview" topLeftCell="A127" zoomScale="60" zoomScaleNormal="70" workbookViewId="0">
      <selection activeCell="H32" sqref="H32"/>
    </sheetView>
  </sheetViews>
  <sheetFormatPr defaultColWidth="8.85546875" defaultRowHeight="16.5"/>
  <cols>
    <col min="1" max="1" width="11.7109375" style="46" customWidth="1"/>
    <col min="2" max="2" width="38" style="46" customWidth="1"/>
    <col min="3" max="3" width="9.140625" style="46" customWidth="1"/>
    <col min="4" max="4" width="8.85546875" style="46"/>
    <col min="5" max="5" width="9.7109375" style="46" customWidth="1"/>
    <col min="6" max="7" width="8.85546875" style="46"/>
    <col min="8" max="8" width="14.7109375" style="46" customWidth="1"/>
    <col min="9" max="9" width="13.7109375" style="46" customWidth="1"/>
    <col min="10" max="10" width="10.28515625" style="46" customWidth="1"/>
    <col min="11" max="11" width="10.5703125" style="46" customWidth="1"/>
    <col min="12" max="12" width="9.85546875" style="46" customWidth="1"/>
    <col min="13" max="13" width="15.28515625" style="46" customWidth="1"/>
    <col min="14" max="16384" width="8.85546875" style="46"/>
  </cols>
  <sheetData>
    <row r="1" spans="1:13">
      <c r="M1" s="47" t="s">
        <v>109</v>
      </c>
    </row>
    <row r="2" spans="1:13">
      <c r="A2" s="376" t="s">
        <v>110</v>
      </c>
      <c r="B2" s="376"/>
      <c r="C2" s="376"/>
      <c r="D2" s="376"/>
      <c r="E2" s="376"/>
      <c r="F2" s="376"/>
      <c r="G2" s="376"/>
      <c r="H2" s="376"/>
      <c r="I2" s="376"/>
      <c r="J2" s="376"/>
      <c r="K2" s="376"/>
      <c r="L2" s="376"/>
      <c r="M2" s="376"/>
    </row>
    <row r="3" spans="1:13">
      <c r="A3" s="376" t="s">
        <v>111</v>
      </c>
      <c r="B3" s="376"/>
      <c r="C3" s="376"/>
      <c r="D3" s="376"/>
      <c r="E3" s="376"/>
      <c r="F3" s="376"/>
      <c r="G3" s="376"/>
      <c r="H3" s="376"/>
      <c r="I3" s="376"/>
      <c r="J3" s="376"/>
      <c r="K3" s="376"/>
      <c r="L3" s="376"/>
      <c r="M3" s="376"/>
    </row>
    <row r="4" spans="1:13">
      <c r="A4" s="96"/>
      <c r="B4" s="96"/>
      <c r="C4" s="96"/>
      <c r="D4" s="96"/>
      <c r="E4" s="96"/>
      <c r="F4" s="96"/>
      <c r="G4" s="96"/>
      <c r="H4" s="96"/>
      <c r="I4" s="96"/>
      <c r="J4" s="96"/>
      <c r="K4" s="96"/>
      <c r="L4" s="96"/>
      <c r="M4" s="96"/>
    </row>
    <row r="5" spans="1:13">
      <c r="A5" s="97" t="s">
        <v>112</v>
      </c>
    </row>
    <row r="6" spans="1:13" ht="8.4499999999999993" customHeight="1" thickBot="1">
      <c r="A6" s="97"/>
    </row>
    <row r="7" spans="1:13">
      <c r="A7" s="425" t="s">
        <v>113</v>
      </c>
      <c r="B7" s="427" t="s">
        <v>114</v>
      </c>
      <c r="C7" s="428"/>
      <c r="D7" s="429" t="s">
        <v>115</v>
      </c>
      <c r="E7" s="430"/>
      <c r="F7" s="430"/>
      <c r="G7" s="430"/>
      <c r="H7" s="431"/>
      <c r="I7" s="429" t="s">
        <v>116</v>
      </c>
      <c r="J7" s="430"/>
      <c r="K7" s="430"/>
      <c r="L7" s="430"/>
      <c r="M7" s="431"/>
    </row>
    <row r="8" spans="1:13" ht="49.5">
      <c r="A8" s="426"/>
      <c r="B8" s="98" t="s">
        <v>117</v>
      </c>
      <c r="C8" s="99" t="s">
        <v>118</v>
      </c>
      <c r="D8" s="100" t="s">
        <v>119</v>
      </c>
      <c r="E8" s="101" t="s">
        <v>120</v>
      </c>
      <c r="F8" s="102" t="s">
        <v>121</v>
      </c>
      <c r="G8" s="103" t="s">
        <v>122</v>
      </c>
      <c r="H8" s="99" t="s">
        <v>123</v>
      </c>
      <c r="I8" s="104" t="s">
        <v>124</v>
      </c>
      <c r="J8" s="105" t="s">
        <v>120</v>
      </c>
      <c r="K8" s="106" t="s">
        <v>121</v>
      </c>
      <c r="L8" s="103" t="s">
        <v>122</v>
      </c>
      <c r="M8" s="99" t="s">
        <v>123</v>
      </c>
    </row>
    <row r="9" spans="1:13" s="119" customFormat="1" ht="12.75">
      <c r="A9" s="107">
        <v>1</v>
      </c>
      <c r="B9" s="108">
        <v>2</v>
      </c>
      <c r="C9" s="109">
        <v>3</v>
      </c>
      <c r="D9" s="110">
        <v>4</v>
      </c>
      <c r="E9" s="111">
        <v>5</v>
      </c>
      <c r="F9" s="112">
        <v>6</v>
      </c>
      <c r="G9" s="113" t="s">
        <v>125</v>
      </c>
      <c r="H9" s="114" t="s">
        <v>126</v>
      </c>
      <c r="I9" s="115" t="s">
        <v>127</v>
      </c>
      <c r="J9" s="116" t="s">
        <v>128</v>
      </c>
      <c r="K9" s="113" t="s">
        <v>129</v>
      </c>
      <c r="L9" s="117" t="s">
        <v>130</v>
      </c>
      <c r="M9" s="118" t="s">
        <v>131</v>
      </c>
    </row>
    <row r="10" spans="1:13">
      <c r="A10" s="120"/>
      <c r="B10" s="90"/>
      <c r="C10" s="92"/>
      <c r="D10" s="121"/>
      <c r="E10" s="122"/>
      <c r="F10" s="123"/>
      <c r="G10" s="123"/>
      <c r="H10" s="124"/>
      <c r="I10" s="121"/>
      <c r="J10" s="122"/>
      <c r="K10" s="123"/>
      <c r="L10" s="125"/>
      <c r="M10" s="92"/>
    </row>
    <row r="11" spans="1:13" ht="20.25">
      <c r="A11" s="404" t="s">
        <v>132</v>
      </c>
      <c r="B11" s="405"/>
      <c r="C11" s="405"/>
      <c r="D11" s="405"/>
      <c r="E11" s="405"/>
      <c r="F11" s="405"/>
      <c r="G11" s="405"/>
      <c r="H11" s="405"/>
      <c r="I11" s="405"/>
      <c r="J11" s="405"/>
      <c r="K11" s="405"/>
      <c r="L11" s="405"/>
      <c r="M11" s="406"/>
    </row>
    <row r="12" spans="1:13">
      <c r="A12" s="126"/>
      <c r="B12" s="90"/>
      <c r="C12" s="92"/>
      <c r="D12" s="121"/>
      <c r="E12" s="122"/>
      <c r="F12" s="123"/>
      <c r="G12" s="123"/>
      <c r="H12" s="124"/>
      <c r="I12" s="121"/>
      <c r="J12" s="122"/>
      <c r="K12" s="123"/>
      <c r="L12" s="123"/>
      <c r="M12" s="92"/>
    </row>
    <row r="13" spans="1:13" hidden="1">
      <c r="A13" s="127"/>
      <c r="B13" s="128"/>
      <c r="C13" s="129">
        <f t="shared" ref="C13:C76" si="0">D13+I13</f>
        <v>0</v>
      </c>
      <c r="D13" s="130"/>
      <c r="E13" s="131"/>
      <c r="F13" s="132"/>
      <c r="G13" s="133">
        <f>IF(AND(F13&gt;0, F13&lt;60),1,IF(AND(F13&gt;59, F13&lt;100),1.3,IF(AND(F13&gt;99, F13&lt;140),1.7,IF(AND(F13&gt;139, F13&lt;180),2,IF(AND(F13&gt;179, F13&lt;201),2.3,0)))))</f>
        <v>0</v>
      </c>
      <c r="H13" s="129">
        <f>D13*E13*G13</f>
        <v>0</v>
      </c>
      <c r="I13" s="134"/>
      <c r="J13" s="135"/>
      <c r="K13" s="136"/>
      <c r="L13" s="133">
        <f>IF(AND(K13&gt;0, K13&lt;10),0.2,IF(AND(K13&gt;9, K13&lt;20),0.6,IF(AND(K13&gt;19, K13&lt;38),1,IF(AND(K13&gt;37, K13&lt;63),2,IF(AND(K13&gt;62, K13&lt;76),3,0)))))</f>
        <v>0</v>
      </c>
      <c r="M13" s="129">
        <f>I13*J13*L13</f>
        <v>0</v>
      </c>
    </row>
    <row r="14" spans="1:13" hidden="1">
      <c r="A14" s="137"/>
      <c r="B14" s="128"/>
      <c r="C14" s="129">
        <f t="shared" si="0"/>
        <v>0</v>
      </c>
      <c r="D14" s="130"/>
      <c r="E14" s="131"/>
      <c r="F14" s="132"/>
      <c r="G14" s="133">
        <f t="shared" ref="G14:G77" si="1">IF(AND(F14&gt;0, F14&lt;60),1,IF(AND(F14&gt;59, F14&lt;100),1.3,IF(AND(F14&gt;99, F14&lt;140),1.7,IF(AND(F14&gt;139, F14&lt;180),2,IF(AND(F14&gt;179, F14&lt;201),2.3,0)))))</f>
        <v>0</v>
      </c>
      <c r="H14" s="129">
        <f t="shared" ref="H14:H77" si="2">D14*E14*G14</f>
        <v>0</v>
      </c>
      <c r="I14" s="134"/>
      <c r="J14" s="135"/>
      <c r="K14" s="136"/>
      <c r="L14" s="133">
        <f t="shared" ref="L14:L77" si="3">IF(AND(K14&gt;0, K14&lt;10),0.2,IF(AND(K14&gt;9, K14&lt;20),0.6,IF(AND(K14&gt;19, K14&lt;38),1,IF(AND(K14&gt;37, K14&lt;63),2,IF(AND(K14&gt;62, K14&lt;76),3,0)))))</f>
        <v>0</v>
      </c>
      <c r="M14" s="129">
        <f t="shared" ref="M14:M77" si="4">I14*J14*L14</f>
        <v>0</v>
      </c>
    </row>
    <row r="15" spans="1:13" hidden="1">
      <c r="A15" s="137"/>
      <c r="B15" s="128"/>
      <c r="C15" s="129">
        <f t="shared" si="0"/>
        <v>0</v>
      </c>
      <c r="D15" s="130"/>
      <c r="E15" s="131"/>
      <c r="F15" s="132"/>
      <c r="G15" s="133">
        <f t="shared" si="1"/>
        <v>0</v>
      </c>
      <c r="H15" s="129">
        <f t="shared" si="2"/>
        <v>0</v>
      </c>
      <c r="I15" s="134"/>
      <c r="J15" s="135"/>
      <c r="K15" s="136"/>
      <c r="L15" s="133">
        <f t="shared" si="3"/>
        <v>0</v>
      </c>
      <c r="M15" s="129">
        <f t="shared" si="4"/>
        <v>0</v>
      </c>
    </row>
    <row r="16" spans="1:13" hidden="1">
      <c r="A16" s="137"/>
      <c r="B16" s="128"/>
      <c r="C16" s="129">
        <f t="shared" si="0"/>
        <v>0</v>
      </c>
      <c r="D16" s="130"/>
      <c r="E16" s="131"/>
      <c r="F16" s="132"/>
      <c r="G16" s="133">
        <f t="shared" si="1"/>
        <v>0</v>
      </c>
      <c r="H16" s="129">
        <f t="shared" si="2"/>
        <v>0</v>
      </c>
      <c r="I16" s="134"/>
      <c r="J16" s="135"/>
      <c r="K16" s="136"/>
      <c r="L16" s="133">
        <f t="shared" si="3"/>
        <v>0</v>
      </c>
      <c r="M16" s="129">
        <f t="shared" si="4"/>
        <v>0</v>
      </c>
    </row>
    <row r="17" spans="1:13" hidden="1">
      <c r="A17" s="137"/>
      <c r="B17" s="128"/>
      <c r="C17" s="129">
        <f t="shared" si="0"/>
        <v>0</v>
      </c>
      <c r="D17" s="130"/>
      <c r="E17" s="131"/>
      <c r="F17" s="132"/>
      <c r="G17" s="133">
        <f t="shared" si="1"/>
        <v>0</v>
      </c>
      <c r="H17" s="129">
        <f t="shared" si="2"/>
        <v>0</v>
      </c>
      <c r="I17" s="134"/>
      <c r="J17" s="135"/>
      <c r="K17" s="136"/>
      <c r="L17" s="133">
        <f t="shared" si="3"/>
        <v>0</v>
      </c>
      <c r="M17" s="129">
        <f t="shared" si="4"/>
        <v>0</v>
      </c>
    </row>
    <row r="18" spans="1:13" hidden="1">
      <c r="A18" s="137"/>
      <c r="B18" s="128"/>
      <c r="C18" s="129">
        <f t="shared" si="0"/>
        <v>0</v>
      </c>
      <c r="D18" s="130"/>
      <c r="E18" s="131"/>
      <c r="F18" s="132"/>
      <c r="G18" s="133">
        <f t="shared" si="1"/>
        <v>0</v>
      </c>
      <c r="H18" s="129">
        <f t="shared" si="2"/>
        <v>0</v>
      </c>
      <c r="I18" s="134"/>
      <c r="J18" s="135"/>
      <c r="K18" s="136"/>
      <c r="L18" s="133">
        <f t="shared" si="3"/>
        <v>0</v>
      </c>
      <c r="M18" s="129">
        <f t="shared" si="4"/>
        <v>0</v>
      </c>
    </row>
    <row r="19" spans="1:13" hidden="1">
      <c r="A19" s="138"/>
      <c r="B19" s="128"/>
      <c r="C19" s="129">
        <f t="shared" si="0"/>
        <v>0</v>
      </c>
      <c r="D19" s="130"/>
      <c r="E19" s="131"/>
      <c r="F19" s="132"/>
      <c r="G19" s="133">
        <f t="shared" si="1"/>
        <v>0</v>
      </c>
      <c r="H19" s="129">
        <f t="shared" si="2"/>
        <v>0</v>
      </c>
      <c r="I19" s="134"/>
      <c r="J19" s="135"/>
      <c r="K19" s="136"/>
      <c r="L19" s="133">
        <f t="shared" si="3"/>
        <v>0</v>
      </c>
      <c r="M19" s="129">
        <f t="shared" si="4"/>
        <v>0</v>
      </c>
    </row>
    <row r="20" spans="1:13" hidden="1">
      <c r="A20" s="139"/>
      <c r="B20" s="128"/>
      <c r="C20" s="129">
        <f t="shared" si="0"/>
        <v>0</v>
      </c>
      <c r="D20" s="130"/>
      <c r="E20" s="131"/>
      <c r="F20" s="132"/>
      <c r="G20" s="133">
        <f t="shared" si="1"/>
        <v>0</v>
      </c>
      <c r="H20" s="129">
        <f t="shared" si="2"/>
        <v>0</v>
      </c>
      <c r="I20" s="134"/>
      <c r="J20" s="135"/>
      <c r="K20" s="136"/>
      <c r="L20" s="133">
        <f t="shared" si="3"/>
        <v>0</v>
      </c>
      <c r="M20" s="129">
        <f t="shared" si="4"/>
        <v>0</v>
      </c>
    </row>
    <row r="21" spans="1:13" hidden="1">
      <c r="A21" s="138"/>
      <c r="B21" s="128"/>
      <c r="C21" s="129">
        <f t="shared" si="0"/>
        <v>0</v>
      </c>
      <c r="D21" s="130"/>
      <c r="E21" s="131"/>
      <c r="F21" s="132"/>
      <c r="G21" s="133">
        <f t="shared" si="1"/>
        <v>0</v>
      </c>
      <c r="H21" s="129">
        <f t="shared" si="2"/>
        <v>0</v>
      </c>
      <c r="I21" s="134"/>
      <c r="J21" s="135"/>
      <c r="K21" s="136"/>
      <c r="L21" s="133">
        <f t="shared" si="3"/>
        <v>0</v>
      </c>
      <c r="M21" s="129">
        <f t="shared" si="4"/>
        <v>0</v>
      </c>
    </row>
    <row r="22" spans="1:13" hidden="1">
      <c r="A22" s="138"/>
      <c r="B22" s="128"/>
      <c r="C22" s="129">
        <f t="shared" si="0"/>
        <v>0</v>
      </c>
      <c r="D22" s="130"/>
      <c r="E22" s="131"/>
      <c r="F22" s="132"/>
      <c r="G22" s="133">
        <f t="shared" si="1"/>
        <v>0</v>
      </c>
      <c r="H22" s="129">
        <f t="shared" si="2"/>
        <v>0</v>
      </c>
      <c r="I22" s="134"/>
      <c r="J22" s="135"/>
      <c r="K22" s="136"/>
      <c r="L22" s="133">
        <f t="shared" si="3"/>
        <v>0</v>
      </c>
      <c r="M22" s="129">
        <f t="shared" si="4"/>
        <v>0</v>
      </c>
    </row>
    <row r="23" spans="1:13" hidden="1">
      <c r="A23" s="138"/>
      <c r="B23" s="128"/>
      <c r="C23" s="129">
        <f t="shared" si="0"/>
        <v>0</v>
      </c>
      <c r="D23" s="130"/>
      <c r="E23" s="131"/>
      <c r="F23" s="132"/>
      <c r="G23" s="133">
        <f t="shared" si="1"/>
        <v>0</v>
      </c>
      <c r="H23" s="129">
        <f t="shared" si="2"/>
        <v>0</v>
      </c>
      <c r="I23" s="134"/>
      <c r="J23" s="135"/>
      <c r="K23" s="136"/>
      <c r="L23" s="133">
        <f t="shared" si="3"/>
        <v>0</v>
      </c>
      <c r="M23" s="129">
        <f t="shared" si="4"/>
        <v>0</v>
      </c>
    </row>
    <row r="24" spans="1:13" hidden="1">
      <c r="A24" s="138"/>
      <c r="B24" s="128"/>
      <c r="C24" s="129">
        <f t="shared" si="0"/>
        <v>0</v>
      </c>
      <c r="D24" s="130"/>
      <c r="E24" s="131"/>
      <c r="F24" s="132"/>
      <c r="G24" s="133">
        <f t="shared" si="1"/>
        <v>0</v>
      </c>
      <c r="H24" s="129">
        <f t="shared" si="2"/>
        <v>0</v>
      </c>
      <c r="I24" s="134"/>
      <c r="J24" s="135"/>
      <c r="K24" s="136"/>
      <c r="L24" s="133">
        <f t="shared" si="3"/>
        <v>0</v>
      </c>
      <c r="M24" s="129">
        <f t="shared" si="4"/>
        <v>0</v>
      </c>
    </row>
    <row r="25" spans="1:13" hidden="1">
      <c r="A25" s="140"/>
      <c r="B25" s="141"/>
      <c r="C25" s="129">
        <f t="shared" si="0"/>
        <v>0</v>
      </c>
      <c r="D25" s="142"/>
      <c r="E25" s="143"/>
      <c r="F25" s="144"/>
      <c r="G25" s="133">
        <f t="shared" si="1"/>
        <v>0</v>
      </c>
      <c r="H25" s="129">
        <f t="shared" si="2"/>
        <v>0</v>
      </c>
      <c r="I25" s="145"/>
      <c r="J25" s="146"/>
      <c r="K25" s="147"/>
      <c r="L25" s="133">
        <f t="shared" si="3"/>
        <v>0</v>
      </c>
      <c r="M25" s="129">
        <f t="shared" si="4"/>
        <v>0</v>
      </c>
    </row>
    <row r="26" spans="1:13" hidden="1">
      <c r="A26" s="148"/>
      <c r="B26" s="141"/>
      <c r="C26" s="129">
        <f t="shared" si="0"/>
        <v>0</v>
      </c>
      <c r="D26" s="142"/>
      <c r="E26" s="131"/>
      <c r="F26" s="132"/>
      <c r="G26" s="133">
        <f t="shared" si="1"/>
        <v>0</v>
      </c>
      <c r="H26" s="129">
        <f t="shared" si="2"/>
        <v>0</v>
      </c>
      <c r="I26" s="145"/>
      <c r="J26" s="146"/>
      <c r="K26" s="147"/>
      <c r="L26" s="133">
        <f t="shared" si="3"/>
        <v>0</v>
      </c>
      <c r="M26" s="129">
        <f t="shared" si="4"/>
        <v>0</v>
      </c>
    </row>
    <row r="27" spans="1:13" hidden="1">
      <c r="A27" s="140"/>
      <c r="B27" s="141"/>
      <c r="C27" s="129">
        <f t="shared" si="0"/>
        <v>0</v>
      </c>
      <c r="D27" s="142"/>
      <c r="E27" s="131"/>
      <c r="F27" s="132"/>
      <c r="G27" s="133">
        <f t="shared" si="1"/>
        <v>0</v>
      </c>
      <c r="H27" s="129">
        <f t="shared" si="2"/>
        <v>0</v>
      </c>
      <c r="I27" s="145"/>
      <c r="J27" s="135"/>
      <c r="K27" s="136"/>
      <c r="L27" s="133">
        <f t="shared" si="3"/>
        <v>0</v>
      </c>
      <c r="M27" s="129">
        <f t="shared" si="4"/>
        <v>0</v>
      </c>
    </row>
    <row r="28" spans="1:13" hidden="1">
      <c r="A28" s="140"/>
      <c r="B28" s="141"/>
      <c r="C28" s="129">
        <f t="shared" si="0"/>
        <v>0</v>
      </c>
      <c r="D28" s="142"/>
      <c r="E28" s="131"/>
      <c r="F28" s="132"/>
      <c r="G28" s="133">
        <f t="shared" si="1"/>
        <v>0</v>
      </c>
      <c r="H28" s="129">
        <f t="shared" si="2"/>
        <v>0</v>
      </c>
      <c r="I28" s="145"/>
      <c r="J28" s="135"/>
      <c r="K28" s="136"/>
      <c r="L28" s="133">
        <f t="shared" si="3"/>
        <v>0</v>
      </c>
      <c r="M28" s="129">
        <f t="shared" si="4"/>
        <v>0</v>
      </c>
    </row>
    <row r="29" spans="1:13" hidden="1">
      <c r="A29" s="140"/>
      <c r="B29" s="141"/>
      <c r="C29" s="129">
        <f t="shared" si="0"/>
        <v>0</v>
      </c>
      <c r="D29" s="142"/>
      <c r="E29" s="131"/>
      <c r="F29" s="132"/>
      <c r="G29" s="133">
        <f t="shared" si="1"/>
        <v>0</v>
      </c>
      <c r="H29" s="129">
        <f t="shared" si="2"/>
        <v>0</v>
      </c>
      <c r="I29" s="145"/>
      <c r="J29" s="146"/>
      <c r="K29" s="147"/>
      <c r="L29" s="133">
        <f t="shared" si="3"/>
        <v>0</v>
      </c>
      <c r="M29" s="129">
        <f t="shared" si="4"/>
        <v>0</v>
      </c>
    </row>
    <row r="30" spans="1:13" hidden="1">
      <c r="A30" s="140"/>
      <c r="B30" s="141"/>
      <c r="C30" s="129">
        <f t="shared" si="0"/>
        <v>0</v>
      </c>
      <c r="D30" s="142"/>
      <c r="E30" s="131"/>
      <c r="F30" s="132"/>
      <c r="G30" s="133">
        <f t="shared" si="1"/>
        <v>0</v>
      </c>
      <c r="H30" s="129">
        <f t="shared" si="2"/>
        <v>0</v>
      </c>
      <c r="I30" s="145"/>
      <c r="J30" s="146"/>
      <c r="K30" s="147"/>
      <c r="L30" s="133">
        <f t="shared" si="3"/>
        <v>0</v>
      </c>
      <c r="M30" s="129">
        <f t="shared" si="4"/>
        <v>0</v>
      </c>
    </row>
    <row r="31" spans="1:13" hidden="1">
      <c r="A31" s="140"/>
      <c r="B31" s="141"/>
      <c r="C31" s="129">
        <f t="shared" si="0"/>
        <v>0</v>
      </c>
      <c r="D31" s="142"/>
      <c r="E31" s="131"/>
      <c r="F31" s="132"/>
      <c r="G31" s="133">
        <f t="shared" si="1"/>
        <v>0</v>
      </c>
      <c r="H31" s="129">
        <f t="shared" si="2"/>
        <v>0</v>
      </c>
      <c r="I31" s="145"/>
      <c r="J31" s="146"/>
      <c r="K31" s="147"/>
      <c r="L31" s="133">
        <f t="shared" si="3"/>
        <v>0</v>
      </c>
      <c r="M31" s="129">
        <f t="shared" si="4"/>
        <v>0</v>
      </c>
    </row>
    <row r="32" spans="1:13" hidden="1">
      <c r="A32" s="140"/>
      <c r="B32" s="141"/>
      <c r="C32" s="129">
        <f t="shared" si="0"/>
        <v>0</v>
      </c>
      <c r="D32" s="142"/>
      <c r="E32" s="143"/>
      <c r="F32" s="144"/>
      <c r="G32" s="133">
        <f t="shared" si="1"/>
        <v>0</v>
      </c>
      <c r="H32" s="129">
        <f t="shared" si="2"/>
        <v>0</v>
      </c>
      <c r="I32" s="145"/>
      <c r="J32" s="146"/>
      <c r="K32" s="147"/>
      <c r="L32" s="133">
        <f t="shared" si="3"/>
        <v>0</v>
      </c>
      <c r="M32" s="129">
        <f t="shared" si="4"/>
        <v>0</v>
      </c>
    </row>
    <row r="33" spans="1:13" hidden="1">
      <c r="A33" s="148"/>
      <c r="B33" s="141"/>
      <c r="C33" s="129">
        <f t="shared" si="0"/>
        <v>0</v>
      </c>
      <c r="D33" s="142"/>
      <c r="E33" s="131"/>
      <c r="F33" s="132"/>
      <c r="G33" s="133">
        <f t="shared" si="1"/>
        <v>0</v>
      </c>
      <c r="H33" s="129">
        <f t="shared" si="2"/>
        <v>0</v>
      </c>
      <c r="I33" s="145"/>
      <c r="J33" s="146"/>
      <c r="K33" s="147"/>
      <c r="L33" s="133">
        <f t="shared" si="3"/>
        <v>0</v>
      </c>
      <c r="M33" s="129">
        <f t="shared" si="4"/>
        <v>0</v>
      </c>
    </row>
    <row r="34" spans="1:13" hidden="1">
      <c r="A34" s="140"/>
      <c r="B34" s="141"/>
      <c r="C34" s="129">
        <f t="shared" si="0"/>
        <v>0</v>
      </c>
      <c r="D34" s="142"/>
      <c r="E34" s="131"/>
      <c r="F34" s="132"/>
      <c r="G34" s="133">
        <f t="shared" si="1"/>
        <v>0</v>
      </c>
      <c r="H34" s="129">
        <f t="shared" si="2"/>
        <v>0</v>
      </c>
      <c r="I34" s="145"/>
      <c r="J34" s="135"/>
      <c r="K34" s="136"/>
      <c r="L34" s="133">
        <f t="shared" si="3"/>
        <v>0</v>
      </c>
      <c r="M34" s="129">
        <f t="shared" si="4"/>
        <v>0</v>
      </c>
    </row>
    <row r="35" spans="1:13" hidden="1">
      <c r="A35" s="140"/>
      <c r="B35" s="141"/>
      <c r="C35" s="129">
        <f t="shared" si="0"/>
        <v>0</v>
      </c>
      <c r="D35" s="142"/>
      <c r="E35" s="131"/>
      <c r="F35" s="132"/>
      <c r="G35" s="133">
        <f t="shared" si="1"/>
        <v>0</v>
      </c>
      <c r="H35" s="129">
        <f t="shared" si="2"/>
        <v>0</v>
      </c>
      <c r="I35" s="145"/>
      <c r="J35" s="146"/>
      <c r="K35" s="147"/>
      <c r="L35" s="133">
        <f t="shared" si="3"/>
        <v>0</v>
      </c>
      <c r="M35" s="129">
        <f t="shared" si="4"/>
        <v>0</v>
      </c>
    </row>
    <row r="36" spans="1:13" hidden="1">
      <c r="A36" s="140"/>
      <c r="B36" s="141"/>
      <c r="C36" s="129">
        <f t="shared" si="0"/>
        <v>0</v>
      </c>
      <c r="D36" s="142"/>
      <c r="E36" s="131"/>
      <c r="F36" s="132"/>
      <c r="G36" s="133">
        <f t="shared" si="1"/>
        <v>0</v>
      </c>
      <c r="H36" s="129">
        <f t="shared" si="2"/>
        <v>0</v>
      </c>
      <c r="I36" s="145"/>
      <c r="J36" s="146"/>
      <c r="K36" s="147"/>
      <c r="L36" s="133">
        <f t="shared" si="3"/>
        <v>0</v>
      </c>
      <c r="M36" s="129">
        <f t="shared" si="4"/>
        <v>0</v>
      </c>
    </row>
    <row r="37" spans="1:13" hidden="1">
      <c r="A37" s="140"/>
      <c r="B37" s="141"/>
      <c r="C37" s="129">
        <f t="shared" si="0"/>
        <v>0</v>
      </c>
      <c r="D37" s="142"/>
      <c r="E37" s="131"/>
      <c r="F37" s="132"/>
      <c r="G37" s="133">
        <f t="shared" si="1"/>
        <v>0</v>
      </c>
      <c r="H37" s="129">
        <f t="shared" si="2"/>
        <v>0</v>
      </c>
      <c r="I37" s="145"/>
      <c r="J37" s="146"/>
      <c r="K37" s="147"/>
      <c r="L37" s="133">
        <f t="shared" si="3"/>
        <v>0</v>
      </c>
      <c r="M37" s="129">
        <f t="shared" si="4"/>
        <v>0</v>
      </c>
    </row>
    <row r="38" spans="1:13" hidden="1">
      <c r="A38" s="140"/>
      <c r="B38" s="141"/>
      <c r="C38" s="129">
        <f t="shared" si="0"/>
        <v>0</v>
      </c>
      <c r="D38" s="142"/>
      <c r="E38" s="131"/>
      <c r="F38" s="132"/>
      <c r="G38" s="133">
        <f t="shared" si="1"/>
        <v>0</v>
      </c>
      <c r="H38" s="129">
        <f t="shared" si="2"/>
        <v>0</v>
      </c>
      <c r="I38" s="145"/>
      <c r="J38" s="146"/>
      <c r="K38" s="147"/>
      <c r="L38" s="133">
        <f t="shared" si="3"/>
        <v>0</v>
      </c>
      <c r="M38" s="129">
        <f t="shared" si="4"/>
        <v>0</v>
      </c>
    </row>
    <row r="39" spans="1:13" hidden="1">
      <c r="A39" s="140"/>
      <c r="B39" s="141"/>
      <c r="C39" s="129">
        <f t="shared" si="0"/>
        <v>0</v>
      </c>
      <c r="D39" s="142"/>
      <c r="E39" s="131"/>
      <c r="F39" s="132"/>
      <c r="G39" s="133">
        <f t="shared" si="1"/>
        <v>0</v>
      </c>
      <c r="H39" s="129">
        <f t="shared" si="2"/>
        <v>0</v>
      </c>
      <c r="I39" s="145"/>
      <c r="J39" s="146"/>
      <c r="K39" s="147"/>
      <c r="L39" s="133">
        <f t="shared" si="3"/>
        <v>0</v>
      </c>
      <c r="M39" s="129">
        <f t="shared" si="4"/>
        <v>0</v>
      </c>
    </row>
    <row r="40" spans="1:13" hidden="1">
      <c r="A40" s="140"/>
      <c r="B40" s="141"/>
      <c r="C40" s="129">
        <f t="shared" si="0"/>
        <v>0</v>
      </c>
      <c r="D40" s="142"/>
      <c r="E40" s="143"/>
      <c r="F40" s="144"/>
      <c r="G40" s="133">
        <f t="shared" si="1"/>
        <v>0</v>
      </c>
      <c r="H40" s="129">
        <f t="shared" si="2"/>
        <v>0</v>
      </c>
      <c r="I40" s="145"/>
      <c r="J40" s="146"/>
      <c r="K40" s="147"/>
      <c r="L40" s="133">
        <f t="shared" si="3"/>
        <v>0</v>
      </c>
      <c r="M40" s="129">
        <f t="shared" si="4"/>
        <v>0</v>
      </c>
    </row>
    <row r="41" spans="1:13" hidden="1">
      <c r="A41" s="148"/>
      <c r="B41" s="149"/>
      <c r="C41" s="129">
        <f t="shared" si="0"/>
        <v>0</v>
      </c>
      <c r="D41" s="142"/>
      <c r="E41" s="143"/>
      <c r="F41" s="144"/>
      <c r="G41" s="133">
        <f t="shared" si="1"/>
        <v>0</v>
      </c>
      <c r="H41" s="129">
        <f t="shared" si="2"/>
        <v>0</v>
      </c>
      <c r="I41" s="145"/>
      <c r="J41" s="146"/>
      <c r="K41" s="147"/>
      <c r="L41" s="133">
        <f t="shared" si="3"/>
        <v>0</v>
      </c>
      <c r="M41" s="129">
        <f t="shared" si="4"/>
        <v>0</v>
      </c>
    </row>
    <row r="42" spans="1:13" hidden="1">
      <c r="A42" s="140"/>
      <c r="B42" s="141"/>
      <c r="C42" s="129">
        <f t="shared" si="0"/>
        <v>0</v>
      </c>
      <c r="D42" s="142"/>
      <c r="E42" s="143"/>
      <c r="F42" s="144"/>
      <c r="G42" s="133">
        <f t="shared" si="1"/>
        <v>0</v>
      </c>
      <c r="H42" s="129">
        <f t="shared" si="2"/>
        <v>0</v>
      </c>
      <c r="I42" s="145"/>
      <c r="J42" s="146"/>
      <c r="K42" s="147"/>
      <c r="L42" s="133">
        <f t="shared" si="3"/>
        <v>0</v>
      </c>
      <c r="M42" s="129">
        <f t="shared" si="4"/>
        <v>0</v>
      </c>
    </row>
    <row r="43" spans="1:13" hidden="1">
      <c r="A43" s="140"/>
      <c r="B43" s="141"/>
      <c r="C43" s="129">
        <f t="shared" si="0"/>
        <v>0</v>
      </c>
      <c r="D43" s="142"/>
      <c r="E43" s="143"/>
      <c r="F43" s="144"/>
      <c r="G43" s="133">
        <f t="shared" si="1"/>
        <v>0</v>
      </c>
      <c r="H43" s="129">
        <f t="shared" si="2"/>
        <v>0</v>
      </c>
      <c r="I43" s="145"/>
      <c r="J43" s="146"/>
      <c r="K43" s="147"/>
      <c r="L43" s="133">
        <f t="shared" si="3"/>
        <v>0</v>
      </c>
      <c r="M43" s="129">
        <f t="shared" si="4"/>
        <v>0</v>
      </c>
    </row>
    <row r="44" spans="1:13" hidden="1">
      <c r="A44" s="140"/>
      <c r="B44" s="141"/>
      <c r="C44" s="129">
        <f t="shared" si="0"/>
        <v>0</v>
      </c>
      <c r="D44" s="142"/>
      <c r="E44" s="143"/>
      <c r="F44" s="132"/>
      <c r="G44" s="133">
        <f t="shared" si="1"/>
        <v>0</v>
      </c>
      <c r="H44" s="129">
        <f t="shared" si="2"/>
        <v>0</v>
      </c>
      <c r="I44" s="145"/>
      <c r="J44" s="146"/>
      <c r="K44" s="147"/>
      <c r="L44" s="133">
        <f t="shared" si="3"/>
        <v>0</v>
      </c>
      <c r="M44" s="129">
        <f t="shared" si="4"/>
        <v>0</v>
      </c>
    </row>
    <row r="45" spans="1:13" hidden="1">
      <c r="A45" s="140"/>
      <c r="B45" s="141"/>
      <c r="C45" s="129">
        <f t="shared" si="0"/>
        <v>0</v>
      </c>
      <c r="D45" s="142"/>
      <c r="E45" s="143"/>
      <c r="F45" s="132"/>
      <c r="G45" s="133">
        <f t="shared" si="1"/>
        <v>0</v>
      </c>
      <c r="H45" s="129">
        <f t="shared" si="2"/>
        <v>0</v>
      </c>
      <c r="I45" s="145"/>
      <c r="J45" s="146"/>
      <c r="K45" s="147"/>
      <c r="L45" s="133">
        <f t="shared" si="3"/>
        <v>0</v>
      </c>
      <c r="M45" s="129">
        <f t="shared" si="4"/>
        <v>0</v>
      </c>
    </row>
    <row r="46" spans="1:13" hidden="1">
      <c r="A46" s="140"/>
      <c r="B46" s="141"/>
      <c r="C46" s="129">
        <f t="shared" si="0"/>
        <v>0</v>
      </c>
      <c r="D46" s="142"/>
      <c r="E46" s="143"/>
      <c r="F46" s="132"/>
      <c r="G46" s="133">
        <f t="shared" si="1"/>
        <v>0</v>
      </c>
      <c r="H46" s="129">
        <f t="shared" si="2"/>
        <v>0</v>
      </c>
      <c r="I46" s="145"/>
      <c r="J46" s="146"/>
      <c r="K46" s="147"/>
      <c r="L46" s="133">
        <f t="shared" si="3"/>
        <v>0</v>
      </c>
      <c r="M46" s="129">
        <f t="shared" si="4"/>
        <v>0</v>
      </c>
    </row>
    <row r="47" spans="1:13" hidden="1">
      <c r="A47" s="140"/>
      <c r="B47" s="141"/>
      <c r="C47" s="129">
        <f t="shared" si="0"/>
        <v>0</v>
      </c>
      <c r="D47" s="142"/>
      <c r="E47" s="143"/>
      <c r="F47" s="132"/>
      <c r="G47" s="133">
        <f t="shared" si="1"/>
        <v>0</v>
      </c>
      <c r="H47" s="129">
        <f t="shared" si="2"/>
        <v>0</v>
      </c>
      <c r="I47" s="145"/>
      <c r="J47" s="146"/>
      <c r="K47" s="147"/>
      <c r="L47" s="133">
        <f t="shared" si="3"/>
        <v>0</v>
      </c>
      <c r="M47" s="129">
        <f t="shared" si="4"/>
        <v>0</v>
      </c>
    </row>
    <row r="48" spans="1:13" hidden="1">
      <c r="A48" s="140"/>
      <c r="B48" s="141"/>
      <c r="C48" s="129">
        <f t="shared" si="0"/>
        <v>0</v>
      </c>
      <c r="D48" s="142"/>
      <c r="E48" s="143"/>
      <c r="F48" s="132"/>
      <c r="G48" s="133">
        <f t="shared" si="1"/>
        <v>0</v>
      </c>
      <c r="H48" s="129">
        <f t="shared" si="2"/>
        <v>0</v>
      </c>
      <c r="I48" s="145"/>
      <c r="J48" s="146"/>
      <c r="K48" s="147"/>
      <c r="L48" s="133">
        <f t="shared" si="3"/>
        <v>0</v>
      </c>
      <c r="M48" s="129">
        <f t="shared" si="4"/>
        <v>0</v>
      </c>
    </row>
    <row r="49" spans="1:13" hidden="1">
      <c r="A49" s="140"/>
      <c r="B49" s="141"/>
      <c r="C49" s="129">
        <f t="shared" si="0"/>
        <v>0</v>
      </c>
      <c r="D49" s="142"/>
      <c r="E49" s="143"/>
      <c r="F49" s="132"/>
      <c r="G49" s="133">
        <f t="shared" si="1"/>
        <v>0</v>
      </c>
      <c r="H49" s="129">
        <f t="shared" si="2"/>
        <v>0</v>
      </c>
      <c r="I49" s="145"/>
      <c r="J49" s="146"/>
      <c r="K49" s="147"/>
      <c r="L49" s="133">
        <f t="shared" si="3"/>
        <v>0</v>
      </c>
      <c r="M49" s="129">
        <f t="shared" si="4"/>
        <v>0</v>
      </c>
    </row>
    <row r="50" spans="1:13" hidden="1">
      <c r="A50" s="140"/>
      <c r="B50" s="141"/>
      <c r="C50" s="129">
        <f t="shared" si="0"/>
        <v>0</v>
      </c>
      <c r="D50" s="142"/>
      <c r="E50" s="143"/>
      <c r="F50" s="132"/>
      <c r="G50" s="133">
        <f t="shared" si="1"/>
        <v>0</v>
      </c>
      <c r="H50" s="129">
        <f t="shared" si="2"/>
        <v>0</v>
      </c>
      <c r="I50" s="145"/>
      <c r="J50" s="146"/>
      <c r="K50" s="147"/>
      <c r="L50" s="133">
        <f t="shared" si="3"/>
        <v>0</v>
      </c>
      <c r="M50" s="129">
        <f t="shared" si="4"/>
        <v>0</v>
      </c>
    </row>
    <row r="51" spans="1:13" hidden="1">
      <c r="A51" s="140"/>
      <c r="B51" s="141"/>
      <c r="C51" s="129">
        <f t="shared" si="0"/>
        <v>0</v>
      </c>
      <c r="D51" s="142"/>
      <c r="E51" s="143"/>
      <c r="F51" s="144"/>
      <c r="G51" s="133">
        <f t="shared" si="1"/>
        <v>0</v>
      </c>
      <c r="H51" s="129">
        <f t="shared" si="2"/>
        <v>0</v>
      </c>
      <c r="I51" s="145"/>
      <c r="J51" s="146"/>
      <c r="K51" s="147"/>
      <c r="L51" s="133">
        <f t="shared" si="3"/>
        <v>0</v>
      </c>
      <c r="M51" s="129">
        <f t="shared" si="4"/>
        <v>0</v>
      </c>
    </row>
    <row r="52" spans="1:13" hidden="1">
      <c r="A52" s="140"/>
      <c r="B52" s="149"/>
      <c r="C52" s="129">
        <f t="shared" si="0"/>
        <v>0</v>
      </c>
      <c r="D52" s="142"/>
      <c r="E52" s="143"/>
      <c r="F52" s="144"/>
      <c r="G52" s="133">
        <f t="shared" si="1"/>
        <v>0</v>
      </c>
      <c r="H52" s="129">
        <f t="shared" si="2"/>
        <v>0</v>
      </c>
      <c r="I52" s="145"/>
      <c r="J52" s="146"/>
      <c r="K52" s="147"/>
      <c r="L52" s="133">
        <f t="shared" si="3"/>
        <v>0</v>
      </c>
      <c r="M52" s="129">
        <f t="shared" si="4"/>
        <v>0</v>
      </c>
    </row>
    <row r="53" spans="1:13" hidden="1">
      <c r="A53" s="140"/>
      <c r="B53" s="141"/>
      <c r="C53" s="129">
        <f t="shared" si="0"/>
        <v>0</v>
      </c>
      <c r="D53" s="142"/>
      <c r="E53" s="143"/>
      <c r="F53" s="144"/>
      <c r="G53" s="133">
        <f t="shared" si="1"/>
        <v>0</v>
      </c>
      <c r="H53" s="129">
        <f t="shared" si="2"/>
        <v>0</v>
      </c>
      <c r="I53" s="145"/>
      <c r="J53" s="146"/>
      <c r="K53" s="147"/>
      <c r="L53" s="133">
        <f t="shared" si="3"/>
        <v>0</v>
      </c>
      <c r="M53" s="129">
        <f t="shared" si="4"/>
        <v>0</v>
      </c>
    </row>
    <row r="54" spans="1:13" hidden="1">
      <c r="A54" s="140"/>
      <c r="B54" s="141"/>
      <c r="C54" s="129">
        <f t="shared" si="0"/>
        <v>0</v>
      </c>
      <c r="D54" s="142"/>
      <c r="E54" s="143"/>
      <c r="F54" s="144"/>
      <c r="G54" s="133">
        <f t="shared" si="1"/>
        <v>0</v>
      </c>
      <c r="H54" s="129">
        <f t="shared" si="2"/>
        <v>0</v>
      </c>
      <c r="I54" s="145"/>
      <c r="J54" s="146"/>
      <c r="K54" s="147"/>
      <c r="L54" s="133">
        <f t="shared" si="3"/>
        <v>0</v>
      </c>
      <c r="M54" s="129">
        <f t="shared" si="4"/>
        <v>0</v>
      </c>
    </row>
    <row r="55" spans="1:13" hidden="1">
      <c r="A55" s="140"/>
      <c r="B55" s="141"/>
      <c r="C55" s="129">
        <f t="shared" si="0"/>
        <v>0</v>
      </c>
      <c r="D55" s="142"/>
      <c r="E55" s="143"/>
      <c r="F55" s="132"/>
      <c r="G55" s="133">
        <f t="shared" si="1"/>
        <v>0</v>
      </c>
      <c r="H55" s="129">
        <f t="shared" si="2"/>
        <v>0</v>
      </c>
      <c r="I55" s="145"/>
      <c r="J55" s="146"/>
      <c r="K55" s="147"/>
      <c r="L55" s="133">
        <f t="shared" si="3"/>
        <v>0</v>
      </c>
      <c r="M55" s="129">
        <f t="shared" si="4"/>
        <v>0</v>
      </c>
    </row>
    <row r="56" spans="1:13" hidden="1">
      <c r="A56" s="140"/>
      <c r="B56" s="141"/>
      <c r="C56" s="129">
        <f t="shared" si="0"/>
        <v>0</v>
      </c>
      <c r="D56" s="142"/>
      <c r="E56" s="143"/>
      <c r="F56" s="132"/>
      <c r="G56" s="133">
        <f t="shared" si="1"/>
        <v>0</v>
      </c>
      <c r="H56" s="129">
        <f t="shared" si="2"/>
        <v>0</v>
      </c>
      <c r="I56" s="145"/>
      <c r="J56" s="146"/>
      <c r="K56" s="147"/>
      <c r="L56" s="133">
        <f t="shared" si="3"/>
        <v>0</v>
      </c>
      <c r="M56" s="129">
        <f t="shared" si="4"/>
        <v>0</v>
      </c>
    </row>
    <row r="57" spans="1:13" hidden="1">
      <c r="A57" s="140"/>
      <c r="B57" s="141"/>
      <c r="C57" s="129">
        <f t="shared" si="0"/>
        <v>0</v>
      </c>
      <c r="D57" s="142"/>
      <c r="E57" s="143"/>
      <c r="F57" s="132"/>
      <c r="G57" s="133">
        <f t="shared" si="1"/>
        <v>0</v>
      </c>
      <c r="H57" s="129">
        <f t="shared" si="2"/>
        <v>0</v>
      </c>
      <c r="I57" s="145"/>
      <c r="J57" s="146"/>
      <c r="K57" s="147"/>
      <c r="L57" s="133">
        <f t="shared" si="3"/>
        <v>0</v>
      </c>
      <c r="M57" s="129">
        <f t="shared" si="4"/>
        <v>0</v>
      </c>
    </row>
    <row r="58" spans="1:13" hidden="1">
      <c r="A58" s="140"/>
      <c r="B58" s="141"/>
      <c r="C58" s="129">
        <f t="shared" si="0"/>
        <v>0</v>
      </c>
      <c r="D58" s="142"/>
      <c r="E58" s="143"/>
      <c r="F58" s="132"/>
      <c r="G58" s="133">
        <f t="shared" si="1"/>
        <v>0</v>
      </c>
      <c r="H58" s="129">
        <f t="shared" si="2"/>
        <v>0</v>
      </c>
      <c r="I58" s="145"/>
      <c r="J58" s="146"/>
      <c r="K58" s="147"/>
      <c r="L58" s="133">
        <f t="shared" si="3"/>
        <v>0</v>
      </c>
      <c r="M58" s="129">
        <f t="shared" si="4"/>
        <v>0</v>
      </c>
    </row>
    <row r="59" spans="1:13" hidden="1">
      <c r="A59" s="140"/>
      <c r="B59" s="141"/>
      <c r="C59" s="129">
        <f t="shared" si="0"/>
        <v>0</v>
      </c>
      <c r="D59" s="142"/>
      <c r="E59" s="143"/>
      <c r="F59" s="132"/>
      <c r="G59" s="133">
        <f t="shared" si="1"/>
        <v>0</v>
      </c>
      <c r="H59" s="129">
        <f t="shared" si="2"/>
        <v>0</v>
      </c>
      <c r="I59" s="145"/>
      <c r="J59" s="146"/>
      <c r="K59" s="147"/>
      <c r="L59" s="133">
        <f t="shared" si="3"/>
        <v>0</v>
      </c>
      <c r="M59" s="129">
        <f t="shared" si="4"/>
        <v>0</v>
      </c>
    </row>
    <row r="60" spans="1:13" hidden="1">
      <c r="A60" s="140"/>
      <c r="B60" s="141"/>
      <c r="C60" s="129">
        <f t="shared" si="0"/>
        <v>0</v>
      </c>
      <c r="D60" s="142"/>
      <c r="E60" s="143"/>
      <c r="F60" s="132"/>
      <c r="G60" s="133">
        <f t="shared" si="1"/>
        <v>0</v>
      </c>
      <c r="H60" s="129">
        <f t="shared" si="2"/>
        <v>0</v>
      </c>
      <c r="I60" s="145"/>
      <c r="J60" s="146"/>
      <c r="K60" s="147"/>
      <c r="L60" s="133">
        <f t="shared" si="3"/>
        <v>0</v>
      </c>
      <c r="M60" s="129">
        <f t="shared" si="4"/>
        <v>0</v>
      </c>
    </row>
    <row r="61" spans="1:13" hidden="1">
      <c r="A61" s="140"/>
      <c r="B61" s="141"/>
      <c r="C61" s="129">
        <f t="shared" si="0"/>
        <v>0</v>
      </c>
      <c r="D61" s="142"/>
      <c r="E61" s="143"/>
      <c r="F61" s="144"/>
      <c r="G61" s="133">
        <f t="shared" si="1"/>
        <v>0</v>
      </c>
      <c r="H61" s="129">
        <f t="shared" si="2"/>
        <v>0</v>
      </c>
      <c r="I61" s="145"/>
      <c r="J61" s="146"/>
      <c r="K61" s="147"/>
      <c r="L61" s="133">
        <f t="shared" si="3"/>
        <v>0</v>
      </c>
      <c r="M61" s="129">
        <f t="shared" si="4"/>
        <v>0</v>
      </c>
    </row>
    <row r="62" spans="1:13" hidden="1">
      <c r="A62" s="140"/>
      <c r="B62" s="149"/>
      <c r="C62" s="129">
        <f t="shared" si="0"/>
        <v>0</v>
      </c>
      <c r="D62" s="142"/>
      <c r="E62" s="143"/>
      <c r="F62" s="144"/>
      <c r="G62" s="133">
        <f t="shared" si="1"/>
        <v>0</v>
      </c>
      <c r="H62" s="129">
        <f t="shared" si="2"/>
        <v>0</v>
      </c>
      <c r="I62" s="145"/>
      <c r="J62" s="146"/>
      <c r="K62" s="147"/>
      <c r="L62" s="133">
        <f t="shared" si="3"/>
        <v>0</v>
      </c>
      <c r="M62" s="129">
        <f t="shared" si="4"/>
        <v>0</v>
      </c>
    </row>
    <row r="63" spans="1:13" hidden="1">
      <c r="A63" s="140"/>
      <c r="B63" s="141"/>
      <c r="C63" s="129">
        <f t="shared" si="0"/>
        <v>0</v>
      </c>
      <c r="D63" s="142"/>
      <c r="E63" s="143"/>
      <c r="F63" s="144"/>
      <c r="G63" s="133">
        <f t="shared" si="1"/>
        <v>0</v>
      </c>
      <c r="H63" s="129">
        <f t="shared" si="2"/>
        <v>0</v>
      </c>
      <c r="I63" s="145"/>
      <c r="J63" s="146"/>
      <c r="K63" s="147"/>
      <c r="L63" s="133">
        <f t="shared" si="3"/>
        <v>0</v>
      </c>
      <c r="M63" s="129">
        <f t="shared" si="4"/>
        <v>0</v>
      </c>
    </row>
    <row r="64" spans="1:13" hidden="1">
      <c r="A64" s="140"/>
      <c r="B64" s="141"/>
      <c r="C64" s="129">
        <f t="shared" si="0"/>
        <v>0</v>
      </c>
      <c r="D64" s="142"/>
      <c r="E64" s="143"/>
      <c r="F64" s="144"/>
      <c r="G64" s="133">
        <f t="shared" si="1"/>
        <v>0</v>
      </c>
      <c r="H64" s="129">
        <f t="shared" si="2"/>
        <v>0</v>
      </c>
      <c r="I64" s="145"/>
      <c r="J64" s="146"/>
      <c r="K64" s="147"/>
      <c r="L64" s="133">
        <f t="shared" si="3"/>
        <v>0</v>
      </c>
      <c r="M64" s="129">
        <f t="shared" si="4"/>
        <v>0</v>
      </c>
    </row>
    <row r="65" spans="1:13" hidden="1">
      <c r="A65" s="140"/>
      <c r="B65" s="141"/>
      <c r="C65" s="129">
        <f t="shared" si="0"/>
        <v>0</v>
      </c>
      <c r="D65" s="142"/>
      <c r="E65" s="143"/>
      <c r="F65" s="132"/>
      <c r="G65" s="133">
        <f t="shared" si="1"/>
        <v>0</v>
      </c>
      <c r="H65" s="129">
        <f t="shared" si="2"/>
        <v>0</v>
      </c>
      <c r="I65" s="145"/>
      <c r="J65" s="146"/>
      <c r="K65" s="147"/>
      <c r="L65" s="133">
        <f t="shared" si="3"/>
        <v>0</v>
      </c>
      <c r="M65" s="129">
        <f t="shared" si="4"/>
        <v>0</v>
      </c>
    </row>
    <row r="66" spans="1:13" hidden="1">
      <c r="A66" s="140"/>
      <c r="B66" s="141"/>
      <c r="C66" s="129">
        <f t="shared" si="0"/>
        <v>0</v>
      </c>
      <c r="D66" s="142"/>
      <c r="E66" s="143"/>
      <c r="F66" s="132"/>
      <c r="G66" s="133">
        <f t="shared" si="1"/>
        <v>0</v>
      </c>
      <c r="H66" s="129">
        <f t="shared" si="2"/>
        <v>0</v>
      </c>
      <c r="I66" s="145"/>
      <c r="J66" s="146"/>
      <c r="K66" s="147"/>
      <c r="L66" s="133">
        <f t="shared" si="3"/>
        <v>0</v>
      </c>
      <c r="M66" s="129">
        <f t="shared" si="4"/>
        <v>0</v>
      </c>
    </row>
    <row r="67" spans="1:13" hidden="1">
      <c r="A67" s="140"/>
      <c r="B67" s="141"/>
      <c r="C67" s="129">
        <f t="shared" si="0"/>
        <v>0</v>
      </c>
      <c r="D67" s="142"/>
      <c r="E67" s="143"/>
      <c r="F67" s="132"/>
      <c r="G67" s="133">
        <f t="shared" si="1"/>
        <v>0</v>
      </c>
      <c r="H67" s="129">
        <f t="shared" si="2"/>
        <v>0</v>
      </c>
      <c r="I67" s="145"/>
      <c r="J67" s="146"/>
      <c r="K67" s="147"/>
      <c r="L67" s="133">
        <f t="shared" si="3"/>
        <v>0</v>
      </c>
      <c r="M67" s="129">
        <f t="shared" si="4"/>
        <v>0</v>
      </c>
    </row>
    <row r="68" spans="1:13" hidden="1">
      <c r="A68" s="140"/>
      <c r="B68" s="141"/>
      <c r="C68" s="129">
        <f t="shared" si="0"/>
        <v>0</v>
      </c>
      <c r="D68" s="142"/>
      <c r="E68" s="143"/>
      <c r="F68" s="132"/>
      <c r="G68" s="133">
        <f t="shared" si="1"/>
        <v>0</v>
      </c>
      <c r="H68" s="129">
        <f t="shared" si="2"/>
        <v>0</v>
      </c>
      <c r="I68" s="145"/>
      <c r="J68" s="146"/>
      <c r="K68" s="147"/>
      <c r="L68" s="133">
        <f t="shared" si="3"/>
        <v>0</v>
      </c>
      <c r="M68" s="129">
        <f t="shared" si="4"/>
        <v>0</v>
      </c>
    </row>
    <row r="69" spans="1:13" hidden="1">
      <c r="A69" s="140"/>
      <c r="B69" s="141"/>
      <c r="C69" s="129">
        <f t="shared" si="0"/>
        <v>0</v>
      </c>
      <c r="D69" s="142"/>
      <c r="E69" s="143"/>
      <c r="F69" s="132"/>
      <c r="G69" s="133">
        <f t="shared" si="1"/>
        <v>0</v>
      </c>
      <c r="H69" s="129">
        <f t="shared" si="2"/>
        <v>0</v>
      </c>
      <c r="I69" s="145"/>
      <c r="J69" s="146"/>
      <c r="K69" s="147"/>
      <c r="L69" s="133">
        <f t="shared" si="3"/>
        <v>0</v>
      </c>
      <c r="M69" s="129">
        <f t="shared" si="4"/>
        <v>0</v>
      </c>
    </row>
    <row r="70" spans="1:13" hidden="1">
      <c r="A70" s="140"/>
      <c r="B70" s="141"/>
      <c r="C70" s="129">
        <f t="shared" si="0"/>
        <v>0</v>
      </c>
      <c r="D70" s="142"/>
      <c r="E70" s="143"/>
      <c r="F70" s="132"/>
      <c r="G70" s="133">
        <f t="shared" si="1"/>
        <v>0</v>
      </c>
      <c r="H70" s="129">
        <f t="shared" si="2"/>
        <v>0</v>
      </c>
      <c r="I70" s="145"/>
      <c r="J70" s="146"/>
      <c r="K70" s="147"/>
      <c r="L70" s="133">
        <f t="shared" si="3"/>
        <v>0</v>
      </c>
      <c r="M70" s="129">
        <f t="shared" si="4"/>
        <v>0</v>
      </c>
    </row>
    <row r="71" spans="1:13" hidden="1">
      <c r="A71" s="140"/>
      <c r="B71" s="141"/>
      <c r="C71" s="129">
        <f t="shared" si="0"/>
        <v>0</v>
      </c>
      <c r="D71" s="142"/>
      <c r="E71" s="143"/>
      <c r="F71" s="144"/>
      <c r="G71" s="133">
        <f t="shared" si="1"/>
        <v>0</v>
      </c>
      <c r="H71" s="129">
        <f t="shared" si="2"/>
        <v>0</v>
      </c>
      <c r="I71" s="145"/>
      <c r="J71" s="146"/>
      <c r="K71" s="147"/>
      <c r="L71" s="133">
        <f t="shared" si="3"/>
        <v>0</v>
      </c>
      <c r="M71" s="129">
        <f t="shared" si="4"/>
        <v>0</v>
      </c>
    </row>
    <row r="72" spans="1:13" hidden="1">
      <c r="A72" s="140"/>
      <c r="B72" s="149"/>
      <c r="C72" s="129">
        <f t="shared" si="0"/>
        <v>0</v>
      </c>
      <c r="D72" s="142"/>
      <c r="E72" s="143"/>
      <c r="F72" s="144"/>
      <c r="G72" s="133">
        <f t="shared" si="1"/>
        <v>0</v>
      </c>
      <c r="H72" s="129">
        <f t="shared" si="2"/>
        <v>0</v>
      </c>
      <c r="I72" s="145"/>
      <c r="J72" s="146"/>
      <c r="K72" s="147"/>
      <c r="L72" s="133">
        <f t="shared" si="3"/>
        <v>0</v>
      </c>
      <c r="M72" s="129">
        <f t="shared" si="4"/>
        <v>0</v>
      </c>
    </row>
    <row r="73" spans="1:13" hidden="1">
      <c r="A73" s="140"/>
      <c r="B73" s="141"/>
      <c r="C73" s="129">
        <f t="shared" si="0"/>
        <v>0</v>
      </c>
      <c r="D73" s="142"/>
      <c r="E73" s="143"/>
      <c r="F73" s="144"/>
      <c r="G73" s="133">
        <f t="shared" si="1"/>
        <v>0</v>
      </c>
      <c r="H73" s="129">
        <f t="shared" si="2"/>
        <v>0</v>
      </c>
      <c r="I73" s="145"/>
      <c r="J73" s="146"/>
      <c r="K73" s="147"/>
      <c r="L73" s="133">
        <f t="shared" si="3"/>
        <v>0</v>
      </c>
      <c r="M73" s="129">
        <f t="shared" si="4"/>
        <v>0</v>
      </c>
    </row>
    <row r="74" spans="1:13" hidden="1">
      <c r="A74" s="140"/>
      <c r="B74" s="141"/>
      <c r="C74" s="129">
        <f t="shared" si="0"/>
        <v>0</v>
      </c>
      <c r="D74" s="142"/>
      <c r="E74" s="143"/>
      <c r="F74" s="144"/>
      <c r="G74" s="133">
        <f t="shared" si="1"/>
        <v>0</v>
      </c>
      <c r="H74" s="129">
        <f t="shared" si="2"/>
        <v>0</v>
      </c>
      <c r="I74" s="145"/>
      <c r="J74" s="146"/>
      <c r="K74" s="147"/>
      <c r="L74" s="133">
        <f t="shared" si="3"/>
        <v>0</v>
      </c>
      <c r="M74" s="129">
        <f t="shared" si="4"/>
        <v>0</v>
      </c>
    </row>
    <row r="75" spans="1:13" hidden="1">
      <c r="A75" s="140"/>
      <c r="B75" s="141"/>
      <c r="C75" s="129">
        <f t="shared" si="0"/>
        <v>0</v>
      </c>
      <c r="D75" s="142"/>
      <c r="E75" s="143"/>
      <c r="F75" s="132"/>
      <c r="G75" s="133">
        <f t="shared" si="1"/>
        <v>0</v>
      </c>
      <c r="H75" s="129">
        <f t="shared" si="2"/>
        <v>0</v>
      </c>
      <c r="I75" s="145"/>
      <c r="J75" s="146"/>
      <c r="K75" s="147"/>
      <c r="L75" s="133">
        <f t="shared" si="3"/>
        <v>0</v>
      </c>
      <c r="M75" s="129">
        <f t="shared" si="4"/>
        <v>0</v>
      </c>
    </row>
    <row r="76" spans="1:13" hidden="1">
      <c r="A76" s="140"/>
      <c r="B76" s="141"/>
      <c r="C76" s="129">
        <f t="shared" si="0"/>
        <v>0</v>
      </c>
      <c r="D76" s="142"/>
      <c r="E76" s="143"/>
      <c r="F76" s="132"/>
      <c r="G76" s="133">
        <f t="shared" si="1"/>
        <v>0</v>
      </c>
      <c r="H76" s="129">
        <f t="shared" si="2"/>
        <v>0</v>
      </c>
      <c r="I76" s="145"/>
      <c r="J76" s="146"/>
      <c r="K76" s="147"/>
      <c r="L76" s="133">
        <f t="shared" si="3"/>
        <v>0</v>
      </c>
      <c r="M76" s="129">
        <f t="shared" si="4"/>
        <v>0</v>
      </c>
    </row>
    <row r="77" spans="1:13" hidden="1">
      <c r="A77" s="140"/>
      <c r="B77" s="141"/>
      <c r="C77" s="129">
        <f t="shared" ref="C77:C140" si="5">D77+I77</f>
        <v>0</v>
      </c>
      <c r="D77" s="142"/>
      <c r="E77" s="143"/>
      <c r="F77" s="132"/>
      <c r="G77" s="133">
        <f t="shared" si="1"/>
        <v>0</v>
      </c>
      <c r="H77" s="129">
        <f t="shared" si="2"/>
        <v>0</v>
      </c>
      <c r="I77" s="145"/>
      <c r="J77" s="146"/>
      <c r="K77" s="147"/>
      <c r="L77" s="133">
        <f t="shared" si="3"/>
        <v>0</v>
      </c>
      <c r="M77" s="129">
        <f t="shared" si="4"/>
        <v>0</v>
      </c>
    </row>
    <row r="78" spans="1:13" hidden="1">
      <c r="A78" s="140"/>
      <c r="B78" s="141"/>
      <c r="C78" s="129">
        <f t="shared" si="5"/>
        <v>0</v>
      </c>
      <c r="D78" s="142"/>
      <c r="E78" s="143"/>
      <c r="F78" s="132"/>
      <c r="G78" s="133">
        <f t="shared" ref="G78:G141" si="6">IF(AND(F78&gt;0, F78&lt;60),1,IF(AND(F78&gt;59, F78&lt;100),1.3,IF(AND(F78&gt;99, F78&lt;140),1.7,IF(AND(F78&gt;139, F78&lt;180),2,IF(AND(F78&gt;179, F78&lt;201),2.3,0)))))</f>
        <v>0</v>
      </c>
      <c r="H78" s="129">
        <f t="shared" ref="H78:H141" si="7">D78*E78*G78</f>
        <v>0</v>
      </c>
      <c r="I78" s="145"/>
      <c r="J78" s="146"/>
      <c r="K78" s="147"/>
      <c r="L78" s="133">
        <f t="shared" ref="L78:L141" si="8">IF(AND(K78&gt;0, K78&lt;10),0.2,IF(AND(K78&gt;9, K78&lt;20),0.6,IF(AND(K78&gt;19, K78&lt;38),1,IF(AND(K78&gt;37, K78&lt;63),2,IF(AND(K78&gt;62, K78&lt;76),3,0)))))</f>
        <v>0</v>
      </c>
      <c r="M78" s="129">
        <f t="shared" ref="M78:M141" si="9">I78*J78*L78</f>
        <v>0</v>
      </c>
    </row>
    <row r="79" spans="1:13" hidden="1">
      <c r="A79" s="140"/>
      <c r="B79" s="141"/>
      <c r="C79" s="129">
        <f t="shared" si="5"/>
        <v>0</v>
      </c>
      <c r="D79" s="142"/>
      <c r="E79" s="143"/>
      <c r="F79" s="132"/>
      <c r="G79" s="133">
        <f t="shared" si="6"/>
        <v>0</v>
      </c>
      <c r="H79" s="129">
        <f t="shared" si="7"/>
        <v>0</v>
      </c>
      <c r="I79" s="145"/>
      <c r="J79" s="146"/>
      <c r="K79" s="147"/>
      <c r="L79" s="133">
        <f t="shared" si="8"/>
        <v>0</v>
      </c>
      <c r="M79" s="129">
        <f t="shared" si="9"/>
        <v>0</v>
      </c>
    </row>
    <row r="80" spans="1:13" hidden="1">
      <c r="A80" s="140"/>
      <c r="B80" s="141"/>
      <c r="C80" s="129">
        <f t="shared" si="5"/>
        <v>0</v>
      </c>
      <c r="D80" s="142"/>
      <c r="E80" s="143"/>
      <c r="F80" s="132"/>
      <c r="G80" s="133">
        <f t="shared" si="6"/>
        <v>0</v>
      </c>
      <c r="H80" s="129">
        <f t="shared" si="7"/>
        <v>0</v>
      </c>
      <c r="I80" s="145"/>
      <c r="J80" s="146"/>
      <c r="K80" s="147"/>
      <c r="L80" s="133">
        <f t="shared" si="8"/>
        <v>0</v>
      </c>
      <c r="M80" s="129">
        <f t="shared" si="9"/>
        <v>0</v>
      </c>
    </row>
    <row r="81" spans="1:13" hidden="1">
      <c r="A81" s="140"/>
      <c r="B81" s="141"/>
      <c r="C81" s="129">
        <f t="shared" si="5"/>
        <v>0</v>
      </c>
      <c r="D81" s="142"/>
      <c r="E81" s="143"/>
      <c r="F81" s="144"/>
      <c r="G81" s="133">
        <f t="shared" si="6"/>
        <v>0</v>
      </c>
      <c r="H81" s="129">
        <f t="shared" si="7"/>
        <v>0</v>
      </c>
      <c r="I81" s="145"/>
      <c r="J81" s="146"/>
      <c r="K81" s="147"/>
      <c r="L81" s="133">
        <f t="shared" si="8"/>
        <v>0</v>
      </c>
      <c r="M81" s="129">
        <f t="shared" si="9"/>
        <v>0</v>
      </c>
    </row>
    <row r="82" spans="1:13" hidden="1">
      <c r="A82" s="140"/>
      <c r="B82" s="149"/>
      <c r="C82" s="129">
        <f t="shared" si="5"/>
        <v>0</v>
      </c>
      <c r="D82" s="142"/>
      <c r="E82" s="143"/>
      <c r="F82" s="144"/>
      <c r="G82" s="133">
        <f t="shared" si="6"/>
        <v>0</v>
      </c>
      <c r="H82" s="129">
        <f t="shared" si="7"/>
        <v>0</v>
      </c>
      <c r="I82" s="145"/>
      <c r="J82" s="146"/>
      <c r="K82" s="147"/>
      <c r="L82" s="133">
        <f t="shared" si="8"/>
        <v>0</v>
      </c>
      <c r="M82" s="129">
        <f t="shared" si="9"/>
        <v>0</v>
      </c>
    </row>
    <row r="83" spans="1:13" hidden="1">
      <c r="A83" s="140"/>
      <c r="B83" s="141"/>
      <c r="C83" s="129">
        <f t="shared" si="5"/>
        <v>0</v>
      </c>
      <c r="D83" s="142"/>
      <c r="E83" s="143"/>
      <c r="F83" s="144"/>
      <c r="G83" s="133">
        <f t="shared" si="6"/>
        <v>0</v>
      </c>
      <c r="H83" s="129">
        <f t="shared" si="7"/>
        <v>0</v>
      </c>
      <c r="I83" s="145"/>
      <c r="J83" s="146"/>
      <c r="K83" s="147"/>
      <c r="L83" s="133">
        <f t="shared" si="8"/>
        <v>0</v>
      </c>
      <c r="M83" s="129">
        <f t="shared" si="9"/>
        <v>0</v>
      </c>
    </row>
    <row r="84" spans="1:13" hidden="1">
      <c r="A84" s="140"/>
      <c r="B84" s="141"/>
      <c r="C84" s="129">
        <f t="shared" si="5"/>
        <v>0</v>
      </c>
      <c r="D84" s="142"/>
      <c r="E84" s="143"/>
      <c r="F84" s="144"/>
      <c r="G84" s="133">
        <f t="shared" si="6"/>
        <v>0</v>
      </c>
      <c r="H84" s="129">
        <f t="shared" si="7"/>
        <v>0</v>
      </c>
      <c r="I84" s="145"/>
      <c r="J84" s="146"/>
      <c r="K84" s="147"/>
      <c r="L84" s="133">
        <f t="shared" si="8"/>
        <v>0</v>
      </c>
      <c r="M84" s="129">
        <f t="shared" si="9"/>
        <v>0</v>
      </c>
    </row>
    <row r="85" spans="1:13" hidden="1">
      <c r="A85" s="140"/>
      <c r="B85" s="141"/>
      <c r="C85" s="129">
        <f t="shared" si="5"/>
        <v>0</v>
      </c>
      <c r="D85" s="142"/>
      <c r="E85" s="143"/>
      <c r="F85" s="132"/>
      <c r="G85" s="133">
        <f t="shared" si="6"/>
        <v>0</v>
      </c>
      <c r="H85" s="129">
        <f t="shared" si="7"/>
        <v>0</v>
      </c>
      <c r="I85" s="145"/>
      <c r="J85" s="146"/>
      <c r="K85" s="147"/>
      <c r="L85" s="133">
        <f t="shared" si="8"/>
        <v>0</v>
      </c>
      <c r="M85" s="129">
        <f t="shared" si="9"/>
        <v>0</v>
      </c>
    </row>
    <row r="86" spans="1:13" hidden="1">
      <c r="A86" s="140"/>
      <c r="B86" s="141"/>
      <c r="C86" s="129">
        <f t="shared" si="5"/>
        <v>0</v>
      </c>
      <c r="D86" s="142"/>
      <c r="E86" s="143"/>
      <c r="F86" s="132"/>
      <c r="G86" s="133">
        <f t="shared" si="6"/>
        <v>0</v>
      </c>
      <c r="H86" s="129">
        <f t="shared" si="7"/>
        <v>0</v>
      </c>
      <c r="I86" s="145"/>
      <c r="J86" s="146"/>
      <c r="K86" s="147"/>
      <c r="L86" s="133">
        <f t="shared" si="8"/>
        <v>0</v>
      </c>
      <c r="M86" s="129">
        <f t="shared" si="9"/>
        <v>0</v>
      </c>
    </row>
    <row r="87" spans="1:13" hidden="1">
      <c r="A87" s="140"/>
      <c r="B87" s="141"/>
      <c r="C87" s="129">
        <f t="shared" si="5"/>
        <v>0</v>
      </c>
      <c r="D87" s="142"/>
      <c r="E87" s="143"/>
      <c r="F87" s="132"/>
      <c r="G87" s="133">
        <f t="shared" si="6"/>
        <v>0</v>
      </c>
      <c r="H87" s="129">
        <f t="shared" si="7"/>
        <v>0</v>
      </c>
      <c r="I87" s="145"/>
      <c r="J87" s="146"/>
      <c r="K87" s="147"/>
      <c r="L87" s="133">
        <f t="shared" si="8"/>
        <v>0</v>
      </c>
      <c r="M87" s="129">
        <f t="shared" si="9"/>
        <v>0</v>
      </c>
    </row>
    <row r="88" spans="1:13" hidden="1">
      <c r="A88" s="140"/>
      <c r="B88" s="141"/>
      <c r="C88" s="129">
        <f t="shared" si="5"/>
        <v>0</v>
      </c>
      <c r="D88" s="142"/>
      <c r="E88" s="143"/>
      <c r="F88" s="132"/>
      <c r="G88" s="133">
        <f t="shared" si="6"/>
        <v>0</v>
      </c>
      <c r="H88" s="129">
        <f t="shared" si="7"/>
        <v>0</v>
      </c>
      <c r="I88" s="145"/>
      <c r="J88" s="146"/>
      <c r="K88" s="147"/>
      <c r="L88" s="133">
        <f t="shared" si="8"/>
        <v>0</v>
      </c>
      <c r="M88" s="129">
        <f t="shared" si="9"/>
        <v>0</v>
      </c>
    </row>
    <row r="89" spans="1:13" hidden="1">
      <c r="A89" s="140"/>
      <c r="B89" s="141"/>
      <c r="C89" s="129">
        <f t="shared" si="5"/>
        <v>0</v>
      </c>
      <c r="D89" s="142"/>
      <c r="E89" s="143"/>
      <c r="F89" s="132"/>
      <c r="G89" s="133">
        <f t="shared" si="6"/>
        <v>0</v>
      </c>
      <c r="H89" s="129">
        <f t="shared" si="7"/>
        <v>0</v>
      </c>
      <c r="I89" s="145"/>
      <c r="J89" s="146"/>
      <c r="K89" s="147"/>
      <c r="L89" s="133">
        <f t="shared" si="8"/>
        <v>0</v>
      </c>
      <c r="M89" s="129">
        <f t="shared" si="9"/>
        <v>0</v>
      </c>
    </row>
    <row r="90" spans="1:13" hidden="1">
      <c r="A90" s="140"/>
      <c r="B90" s="141"/>
      <c r="C90" s="129">
        <f t="shared" si="5"/>
        <v>0</v>
      </c>
      <c r="D90" s="142"/>
      <c r="E90" s="143"/>
      <c r="F90" s="132"/>
      <c r="G90" s="133">
        <f t="shared" si="6"/>
        <v>0</v>
      </c>
      <c r="H90" s="129">
        <f t="shared" si="7"/>
        <v>0</v>
      </c>
      <c r="I90" s="145"/>
      <c r="J90" s="146"/>
      <c r="K90" s="147"/>
      <c r="L90" s="133">
        <f t="shared" si="8"/>
        <v>0</v>
      </c>
      <c r="M90" s="129">
        <f t="shared" si="9"/>
        <v>0</v>
      </c>
    </row>
    <row r="91" spans="1:13" hidden="1">
      <c r="A91" s="140"/>
      <c r="B91" s="141"/>
      <c r="C91" s="129">
        <f t="shared" si="5"/>
        <v>0</v>
      </c>
      <c r="D91" s="142"/>
      <c r="E91" s="143"/>
      <c r="F91" s="132"/>
      <c r="G91" s="133">
        <f t="shared" si="6"/>
        <v>0</v>
      </c>
      <c r="H91" s="129">
        <f t="shared" si="7"/>
        <v>0</v>
      </c>
      <c r="I91" s="145"/>
      <c r="J91" s="146"/>
      <c r="K91" s="147"/>
      <c r="L91" s="133">
        <f t="shared" si="8"/>
        <v>0</v>
      </c>
      <c r="M91" s="129">
        <f t="shared" si="9"/>
        <v>0</v>
      </c>
    </row>
    <row r="92" spans="1:13" hidden="1">
      <c r="A92" s="140"/>
      <c r="B92" s="141"/>
      <c r="C92" s="129">
        <f t="shared" si="5"/>
        <v>0</v>
      </c>
      <c r="D92" s="142"/>
      <c r="E92" s="143"/>
      <c r="F92" s="132"/>
      <c r="G92" s="133">
        <f t="shared" si="6"/>
        <v>0</v>
      </c>
      <c r="H92" s="129">
        <f t="shared" si="7"/>
        <v>0</v>
      </c>
      <c r="I92" s="145"/>
      <c r="J92" s="146"/>
      <c r="K92" s="147"/>
      <c r="L92" s="133">
        <f t="shared" si="8"/>
        <v>0</v>
      </c>
      <c r="M92" s="129">
        <f t="shared" si="9"/>
        <v>0</v>
      </c>
    </row>
    <row r="93" spans="1:13" hidden="1">
      <c r="A93" s="140"/>
      <c r="B93" s="141"/>
      <c r="C93" s="129">
        <f t="shared" si="5"/>
        <v>0</v>
      </c>
      <c r="D93" s="142"/>
      <c r="E93" s="143"/>
      <c r="F93" s="144"/>
      <c r="G93" s="133">
        <f t="shared" si="6"/>
        <v>0</v>
      </c>
      <c r="H93" s="129">
        <f t="shared" si="7"/>
        <v>0</v>
      </c>
      <c r="I93" s="145"/>
      <c r="J93" s="146"/>
      <c r="K93" s="147"/>
      <c r="L93" s="133">
        <f t="shared" si="8"/>
        <v>0</v>
      </c>
      <c r="M93" s="129">
        <f t="shared" si="9"/>
        <v>0</v>
      </c>
    </row>
    <row r="94" spans="1:13" hidden="1">
      <c r="A94" s="148"/>
      <c r="B94" s="149"/>
      <c r="C94" s="129">
        <f t="shared" si="5"/>
        <v>0</v>
      </c>
      <c r="D94" s="142"/>
      <c r="E94" s="143"/>
      <c r="F94" s="144"/>
      <c r="G94" s="133">
        <f t="shared" si="6"/>
        <v>0</v>
      </c>
      <c r="H94" s="129">
        <f t="shared" si="7"/>
        <v>0</v>
      </c>
      <c r="I94" s="145"/>
      <c r="J94" s="146"/>
      <c r="K94" s="147"/>
      <c r="L94" s="133">
        <f t="shared" si="8"/>
        <v>0</v>
      </c>
      <c r="M94" s="129">
        <f t="shared" si="9"/>
        <v>0</v>
      </c>
    </row>
    <row r="95" spans="1:13" hidden="1">
      <c r="A95" s="140"/>
      <c r="B95" s="141"/>
      <c r="C95" s="129">
        <f t="shared" si="5"/>
        <v>0</v>
      </c>
      <c r="D95" s="142"/>
      <c r="E95" s="143"/>
      <c r="F95" s="132"/>
      <c r="G95" s="133">
        <f t="shared" si="6"/>
        <v>0</v>
      </c>
      <c r="H95" s="129">
        <f t="shared" si="7"/>
        <v>0</v>
      </c>
      <c r="I95" s="145"/>
      <c r="J95" s="146"/>
      <c r="K95" s="147"/>
      <c r="L95" s="133">
        <f t="shared" si="8"/>
        <v>0</v>
      </c>
      <c r="M95" s="129">
        <f t="shared" si="9"/>
        <v>0</v>
      </c>
    </row>
    <row r="96" spans="1:13" hidden="1">
      <c r="A96" s="140"/>
      <c r="B96" s="141"/>
      <c r="C96" s="129">
        <f t="shared" si="5"/>
        <v>0</v>
      </c>
      <c r="D96" s="142"/>
      <c r="E96" s="143"/>
      <c r="F96" s="132"/>
      <c r="G96" s="133">
        <f t="shared" si="6"/>
        <v>0</v>
      </c>
      <c r="H96" s="129">
        <f t="shared" si="7"/>
        <v>0</v>
      </c>
      <c r="I96" s="145"/>
      <c r="J96" s="146"/>
      <c r="K96" s="147"/>
      <c r="L96" s="133">
        <f t="shared" si="8"/>
        <v>0</v>
      </c>
      <c r="M96" s="129">
        <f t="shared" si="9"/>
        <v>0</v>
      </c>
    </row>
    <row r="97" spans="1:13" hidden="1">
      <c r="A97" s="140"/>
      <c r="B97" s="141"/>
      <c r="C97" s="129">
        <f t="shared" si="5"/>
        <v>0</v>
      </c>
      <c r="D97" s="142"/>
      <c r="E97" s="143"/>
      <c r="F97" s="132"/>
      <c r="G97" s="133">
        <f t="shared" si="6"/>
        <v>0</v>
      </c>
      <c r="H97" s="129">
        <f t="shared" si="7"/>
        <v>0</v>
      </c>
      <c r="I97" s="145"/>
      <c r="J97" s="146"/>
      <c r="K97" s="147"/>
      <c r="L97" s="133">
        <f t="shared" si="8"/>
        <v>0</v>
      </c>
      <c r="M97" s="129">
        <f t="shared" si="9"/>
        <v>0</v>
      </c>
    </row>
    <row r="98" spans="1:13" hidden="1">
      <c r="A98" s="140"/>
      <c r="B98" s="141"/>
      <c r="C98" s="129">
        <f t="shared" si="5"/>
        <v>0</v>
      </c>
      <c r="D98" s="142"/>
      <c r="E98" s="143"/>
      <c r="F98" s="132"/>
      <c r="G98" s="133">
        <f t="shared" si="6"/>
        <v>0</v>
      </c>
      <c r="H98" s="129">
        <f t="shared" si="7"/>
        <v>0</v>
      </c>
      <c r="I98" s="145"/>
      <c r="J98" s="146"/>
      <c r="K98" s="147"/>
      <c r="L98" s="133">
        <f t="shared" si="8"/>
        <v>0</v>
      </c>
      <c r="M98" s="129">
        <f t="shared" si="9"/>
        <v>0</v>
      </c>
    </row>
    <row r="99" spans="1:13" hidden="1">
      <c r="A99" s="140"/>
      <c r="B99" s="141"/>
      <c r="C99" s="129">
        <f t="shared" si="5"/>
        <v>0</v>
      </c>
      <c r="D99" s="142"/>
      <c r="E99" s="143"/>
      <c r="F99" s="132"/>
      <c r="G99" s="133">
        <f t="shared" si="6"/>
        <v>0</v>
      </c>
      <c r="H99" s="129">
        <f t="shared" si="7"/>
        <v>0</v>
      </c>
      <c r="I99" s="145"/>
      <c r="J99" s="146"/>
      <c r="K99" s="147"/>
      <c r="L99" s="133">
        <f t="shared" si="8"/>
        <v>0</v>
      </c>
      <c r="M99" s="129">
        <f t="shared" si="9"/>
        <v>0</v>
      </c>
    </row>
    <row r="100" spans="1:13" hidden="1">
      <c r="A100" s="140"/>
      <c r="B100" s="141"/>
      <c r="C100" s="129">
        <f t="shared" si="5"/>
        <v>0</v>
      </c>
      <c r="D100" s="142"/>
      <c r="E100" s="143"/>
      <c r="F100" s="144"/>
      <c r="G100" s="133">
        <f t="shared" si="6"/>
        <v>0</v>
      </c>
      <c r="H100" s="129">
        <f t="shared" si="7"/>
        <v>0</v>
      </c>
      <c r="I100" s="145"/>
      <c r="J100" s="146"/>
      <c r="K100" s="147"/>
      <c r="L100" s="133">
        <f t="shared" si="8"/>
        <v>0</v>
      </c>
      <c r="M100" s="129">
        <f t="shared" si="9"/>
        <v>0</v>
      </c>
    </row>
    <row r="101" spans="1:13" hidden="1">
      <c r="A101" s="140"/>
      <c r="B101" s="141"/>
      <c r="C101" s="129">
        <f t="shared" si="5"/>
        <v>0</v>
      </c>
      <c r="D101" s="142"/>
      <c r="E101" s="143"/>
      <c r="F101" s="132"/>
      <c r="G101" s="133">
        <f t="shared" si="6"/>
        <v>0</v>
      </c>
      <c r="H101" s="129">
        <f t="shared" si="7"/>
        <v>0</v>
      </c>
      <c r="I101" s="145"/>
      <c r="J101" s="146"/>
      <c r="K101" s="147"/>
      <c r="L101" s="133">
        <f t="shared" si="8"/>
        <v>0</v>
      </c>
      <c r="M101" s="129">
        <f t="shared" si="9"/>
        <v>0</v>
      </c>
    </row>
    <row r="102" spans="1:13" hidden="1">
      <c r="A102" s="140"/>
      <c r="B102" s="141"/>
      <c r="C102" s="129">
        <f t="shared" si="5"/>
        <v>0</v>
      </c>
      <c r="D102" s="142"/>
      <c r="E102" s="143"/>
      <c r="F102" s="132"/>
      <c r="G102" s="133">
        <f t="shared" si="6"/>
        <v>0</v>
      </c>
      <c r="H102" s="129">
        <f t="shared" si="7"/>
        <v>0</v>
      </c>
      <c r="I102" s="145"/>
      <c r="J102" s="146"/>
      <c r="K102" s="147"/>
      <c r="L102" s="133">
        <f t="shared" si="8"/>
        <v>0</v>
      </c>
      <c r="M102" s="129">
        <f t="shared" si="9"/>
        <v>0</v>
      </c>
    </row>
    <row r="103" spans="1:13" hidden="1">
      <c r="A103" s="140"/>
      <c r="B103" s="141"/>
      <c r="C103" s="129">
        <f t="shared" si="5"/>
        <v>0</v>
      </c>
      <c r="D103" s="142"/>
      <c r="E103" s="143"/>
      <c r="F103" s="144"/>
      <c r="G103" s="133">
        <f t="shared" si="6"/>
        <v>0</v>
      </c>
      <c r="H103" s="129">
        <f t="shared" si="7"/>
        <v>0</v>
      </c>
      <c r="I103" s="145"/>
      <c r="J103" s="146"/>
      <c r="K103" s="147"/>
      <c r="L103" s="133">
        <f t="shared" si="8"/>
        <v>0</v>
      </c>
      <c r="M103" s="129">
        <f t="shared" si="9"/>
        <v>0</v>
      </c>
    </row>
    <row r="104" spans="1:13" hidden="1">
      <c r="A104" s="140"/>
      <c r="B104" s="149"/>
      <c r="C104" s="129">
        <f t="shared" si="5"/>
        <v>0</v>
      </c>
      <c r="D104" s="142"/>
      <c r="E104" s="143"/>
      <c r="F104" s="144"/>
      <c r="G104" s="133">
        <f t="shared" si="6"/>
        <v>0</v>
      </c>
      <c r="H104" s="129">
        <f t="shared" si="7"/>
        <v>0</v>
      </c>
      <c r="I104" s="145"/>
      <c r="J104" s="146"/>
      <c r="K104" s="147"/>
      <c r="L104" s="133">
        <f t="shared" si="8"/>
        <v>0</v>
      </c>
      <c r="M104" s="129">
        <f t="shared" si="9"/>
        <v>0</v>
      </c>
    </row>
    <row r="105" spans="1:13" hidden="1">
      <c r="A105" s="140"/>
      <c r="B105" s="141"/>
      <c r="C105" s="129">
        <f t="shared" si="5"/>
        <v>0</v>
      </c>
      <c r="D105" s="142"/>
      <c r="E105" s="143"/>
      <c r="F105" s="132"/>
      <c r="G105" s="133">
        <f t="shared" si="6"/>
        <v>0</v>
      </c>
      <c r="H105" s="129">
        <f t="shared" si="7"/>
        <v>0</v>
      </c>
      <c r="I105" s="145"/>
      <c r="J105" s="146"/>
      <c r="K105" s="147"/>
      <c r="L105" s="133">
        <f t="shared" si="8"/>
        <v>0</v>
      </c>
      <c r="M105" s="129">
        <f t="shared" si="9"/>
        <v>0</v>
      </c>
    </row>
    <row r="106" spans="1:13" hidden="1">
      <c r="A106" s="140"/>
      <c r="B106" s="141"/>
      <c r="C106" s="129">
        <f t="shared" si="5"/>
        <v>0</v>
      </c>
      <c r="D106" s="142"/>
      <c r="E106" s="143"/>
      <c r="F106" s="132"/>
      <c r="G106" s="133">
        <f t="shared" si="6"/>
        <v>0</v>
      </c>
      <c r="H106" s="129">
        <f t="shared" si="7"/>
        <v>0</v>
      </c>
      <c r="I106" s="145"/>
      <c r="J106" s="146"/>
      <c r="K106" s="147"/>
      <c r="L106" s="133">
        <f t="shared" si="8"/>
        <v>0</v>
      </c>
      <c r="M106" s="129">
        <f t="shared" si="9"/>
        <v>0</v>
      </c>
    </row>
    <row r="107" spans="1:13" hidden="1">
      <c r="A107" s="140"/>
      <c r="B107" s="141"/>
      <c r="C107" s="129">
        <f t="shared" si="5"/>
        <v>0</v>
      </c>
      <c r="D107" s="142"/>
      <c r="E107" s="143"/>
      <c r="F107" s="132"/>
      <c r="G107" s="133">
        <f t="shared" si="6"/>
        <v>0</v>
      </c>
      <c r="H107" s="129">
        <f t="shared" si="7"/>
        <v>0</v>
      </c>
      <c r="I107" s="145"/>
      <c r="J107" s="146"/>
      <c r="K107" s="147"/>
      <c r="L107" s="133">
        <f t="shared" si="8"/>
        <v>0</v>
      </c>
      <c r="M107" s="129">
        <f t="shared" si="9"/>
        <v>0</v>
      </c>
    </row>
    <row r="108" spans="1:13" hidden="1">
      <c r="A108" s="140"/>
      <c r="B108" s="141"/>
      <c r="C108" s="129">
        <f t="shared" si="5"/>
        <v>0</v>
      </c>
      <c r="D108" s="142"/>
      <c r="E108" s="143"/>
      <c r="F108" s="132"/>
      <c r="G108" s="133">
        <f t="shared" si="6"/>
        <v>0</v>
      </c>
      <c r="H108" s="129">
        <f t="shared" si="7"/>
        <v>0</v>
      </c>
      <c r="I108" s="145"/>
      <c r="J108" s="146"/>
      <c r="K108" s="147"/>
      <c r="L108" s="133">
        <f t="shared" si="8"/>
        <v>0</v>
      </c>
      <c r="M108" s="129">
        <f t="shared" si="9"/>
        <v>0</v>
      </c>
    </row>
    <row r="109" spans="1:13" hidden="1">
      <c r="A109" s="140"/>
      <c r="B109" s="141"/>
      <c r="C109" s="129">
        <f t="shared" si="5"/>
        <v>0</v>
      </c>
      <c r="D109" s="142"/>
      <c r="E109" s="143"/>
      <c r="F109" s="132"/>
      <c r="G109" s="133">
        <f t="shared" si="6"/>
        <v>0</v>
      </c>
      <c r="H109" s="129">
        <f t="shared" si="7"/>
        <v>0</v>
      </c>
      <c r="I109" s="145"/>
      <c r="J109" s="146"/>
      <c r="K109" s="147"/>
      <c r="L109" s="133">
        <f t="shared" si="8"/>
        <v>0</v>
      </c>
      <c r="M109" s="129">
        <f t="shared" si="9"/>
        <v>0</v>
      </c>
    </row>
    <row r="110" spans="1:13" hidden="1">
      <c r="A110" s="140"/>
      <c r="B110" s="141"/>
      <c r="C110" s="129">
        <f t="shared" si="5"/>
        <v>0</v>
      </c>
      <c r="D110" s="142"/>
      <c r="E110" s="143"/>
      <c r="F110" s="132"/>
      <c r="G110" s="133">
        <f t="shared" si="6"/>
        <v>0</v>
      </c>
      <c r="H110" s="129">
        <f t="shared" si="7"/>
        <v>0</v>
      </c>
      <c r="I110" s="145"/>
      <c r="J110" s="146"/>
      <c r="K110" s="147"/>
      <c r="L110" s="133">
        <f t="shared" si="8"/>
        <v>0</v>
      </c>
      <c r="M110" s="129">
        <f t="shared" si="9"/>
        <v>0</v>
      </c>
    </row>
    <row r="111" spans="1:13" hidden="1">
      <c r="A111" s="140"/>
      <c r="B111" s="141"/>
      <c r="C111" s="129">
        <f t="shared" si="5"/>
        <v>0</v>
      </c>
      <c r="D111" s="142"/>
      <c r="E111" s="143"/>
      <c r="F111" s="132"/>
      <c r="G111" s="133">
        <f t="shared" si="6"/>
        <v>0</v>
      </c>
      <c r="H111" s="129">
        <f t="shared" si="7"/>
        <v>0</v>
      </c>
      <c r="I111" s="145"/>
      <c r="J111" s="146"/>
      <c r="K111" s="147"/>
      <c r="L111" s="133">
        <f t="shared" si="8"/>
        <v>0</v>
      </c>
      <c r="M111" s="129">
        <f t="shared" si="9"/>
        <v>0</v>
      </c>
    </row>
    <row r="112" spans="1:13" hidden="1">
      <c r="A112" s="140"/>
      <c r="B112" s="141"/>
      <c r="C112" s="129">
        <f t="shared" si="5"/>
        <v>0</v>
      </c>
      <c r="D112" s="142"/>
      <c r="E112" s="143"/>
      <c r="F112" s="144"/>
      <c r="G112" s="133">
        <f t="shared" si="6"/>
        <v>0</v>
      </c>
      <c r="H112" s="129">
        <f t="shared" si="7"/>
        <v>0</v>
      </c>
      <c r="I112" s="145"/>
      <c r="J112" s="146"/>
      <c r="K112" s="147"/>
      <c r="L112" s="133">
        <f t="shared" si="8"/>
        <v>0</v>
      </c>
      <c r="M112" s="129">
        <f t="shared" si="9"/>
        <v>0</v>
      </c>
    </row>
    <row r="113" spans="1:13">
      <c r="A113" s="140"/>
      <c r="B113" s="141"/>
      <c r="C113" s="129">
        <f t="shared" si="5"/>
        <v>0</v>
      </c>
      <c r="D113" s="142"/>
      <c r="E113" s="143"/>
      <c r="F113" s="144"/>
      <c r="G113" s="133">
        <f t="shared" si="6"/>
        <v>0</v>
      </c>
      <c r="H113" s="129">
        <f t="shared" si="7"/>
        <v>0</v>
      </c>
      <c r="I113" s="145"/>
      <c r="J113" s="146"/>
      <c r="K113" s="147"/>
      <c r="L113" s="133">
        <f t="shared" si="8"/>
        <v>0</v>
      </c>
      <c r="M113" s="129">
        <f t="shared" si="9"/>
        <v>0</v>
      </c>
    </row>
    <row r="114" spans="1:13">
      <c r="A114" s="140"/>
      <c r="B114" s="149"/>
      <c r="C114" s="129">
        <f t="shared" si="5"/>
        <v>0</v>
      </c>
      <c r="D114" s="142"/>
      <c r="E114" s="143"/>
      <c r="F114" s="144"/>
      <c r="G114" s="133">
        <f t="shared" si="6"/>
        <v>0</v>
      </c>
      <c r="H114" s="129">
        <f t="shared" si="7"/>
        <v>0</v>
      </c>
      <c r="I114" s="145"/>
      <c r="J114" s="146"/>
      <c r="K114" s="147"/>
      <c r="L114" s="133">
        <f t="shared" si="8"/>
        <v>0</v>
      </c>
      <c r="M114" s="129">
        <f t="shared" si="9"/>
        <v>0</v>
      </c>
    </row>
    <row r="115" spans="1:13">
      <c r="A115" s="140"/>
      <c r="B115" s="141"/>
      <c r="C115" s="129">
        <f t="shared" si="5"/>
        <v>0</v>
      </c>
      <c r="D115" s="142"/>
      <c r="E115" s="143"/>
      <c r="F115" s="132"/>
      <c r="G115" s="133">
        <f t="shared" si="6"/>
        <v>0</v>
      </c>
      <c r="H115" s="129">
        <f t="shared" si="7"/>
        <v>0</v>
      </c>
      <c r="I115" s="145"/>
      <c r="J115" s="146"/>
      <c r="K115" s="147"/>
      <c r="L115" s="133">
        <f t="shared" si="8"/>
        <v>0</v>
      </c>
      <c r="M115" s="129">
        <f t="shared" si="9"/>
        <v>0</v>
      </c>
    </row>
    <row r="116" spans="1:13">
      <c r="A116" s="140"/>
      <c r="B116" s="141"/>
      <c r="C116" s="129">
        <f t="shared" si="5"/>
        <v>0</v>
      </c>
      <c r="D116" s="142"/>
      <c r="E116" s="143"/>
      <c r="F116" s="144"/>
      <c r="G116" s="133">
        <f t="shared" si="6"/>
        <v>0</v>
      </c>
      <c r="H116" s="129">
        <f t="shared" si="7"/>
        <v>0</v>
      </c>
      <c r="I116" s="145"/>
      <c r="J116" s="146"/>
      <c r="K116" s="147"/>
      <c r="L116" s="133">
        <f t="shared" si="8"/>
        <v>0</v>
      </c>
      <c r="M116" s="129">
        <f t="shared" si="9"/>
        <v>0</v>
      </c>
    </row>
    <row r="117" spans="1:13">
      <c r="A117" s="140"/>
      <c r="B117" s="141"/>
      <c r="C117" s="129">
        <f t="shared" si="5"/>
        <v>0</v>
      </c>
      <c r="D117" s="142"/>
      <c r="E117" s="143"/>
      <c r="F117" s="144"/>
      <c r="G117" s="133">
        <f t="shared" si="6"/>
        <v>0</v>
      </c>
      <c r="H117" s="129">
        <f t="shared" si="7"/>
        <v>0</v>
      </c>
      <c r="I117" s="145"/>
      <c r="J117" s="146"/>
      <c r="K117" s="147"/>
      <c r="L117" s="133">
        <f t="shared" si="8"/>
        <v>0</v>
      </c>
      <c r="M117" s="129">
        <f t="shared" si="9"/>
        <v>0</v>
      </c>
    </row>
    <row r="118" spans="1:13">
      <c r="A118" s="140"/>
      <c r="B118" s="141"/>
      <c r="C118" s="129">
        <f t="shared" si="5"/>
        <v>0</v>
      </c>
      <c r="D118" s="142"/>
      <c r="E118" s="143"/>
      <c r="F118" s="132"/>
      <c r="G118" s="133">
        <f t="shared" si="6"/>
        <v>0</v>
      </c>
      <c r="H118" s="129">
        <f t="shared" si="7"/>
        <v>0</v>
      </c>
      <c r="I118" s="145"/>
      <c r="J118" s="146"/>
      <c r="K118" s="147"/>
      <c r="L118" s="133">
        <f t="shared" si="8"/>
        <v>0</v>
      </c>
      <c r="M118" s="129">
        <f t="shared" si="9"/>
        <v>0</v>
      </c>
    </row>
    <row r="119" spans="1:13">
      <c r="A119" s="140"/>
      <c r="B119" s="141"/>
      <c r="C119" s="129">
        <f t="shared" si="5"/>
        <v>0</v>
      </c>
      <c r="D119" s="142"/>
      <c r="E119" s="143"/>
      <c r="F119" s="132"/>
      <c r="G119" s="133">
        <f t="shared" si="6"/>
        <v>0</v>
      </c>
      <c r="H119" s="129">
        <f t="shared" si="7"/>
        <v>0</v>
      </c>
      <c r="I119" s="145"/>
      <c r="J119" s="146"/>
      <c r="K119" s="147"/>
      <c r="L119" s="133">
        <f t="shared" si="8"/>
        <v>0</v>
      </c>
      <c r="M119" s="129">
        <f t="shared" si="9"/>
        <v>0</v>
      </c>
    </row>
    <row r="120" spans="1:13">
      <c r="A120" s="140"/>
      <c r="B120" s="141"/>
      <c r="C120" s="129">
        <f t="shared" si="5"/>
        <v>0</v>
      </c>
      <c r="D120" s="142"/>
      <c r="E120" s="143"/>
      <c r="F120" s="132"/>
      <c r="G120" s="133">
        <f t="shared" si="6"/>
        <v>0</v>
      </c>
      <c r="H120" s="129">
        <f t="shared" si="7"/>
        <v>0</v>
      </c>
      <c r="I120" s="145"/>
      <c r="J120" s="146"/>
      <c r="K120" s="147"/>
      <c r="L120" s="133">
        <f t="shared" si="8"/>
        <v>0</v>
      </c>
      <c r="M120" s="129">
        <f t="shared" si="9"/>
        <v>0</v>
      </c>
    </row>
    <row r="121" spans="1:13">
      <c r="A121" s="140"/>
      <c r="B121" s="141"/>
      <c r="C121" s="129">
        <f t="shared" si="5"/>
        <v>0</v>
      </c>
      <c r="D121" s="142"/>
      <c r="E121" s="143"/>
      <c r="F121" s="132"/>
      <c r="G121" s="133">
        <f t="shared" si="6"/>
        <v>0</v>
      </c>
      <c r="H121" s="129">
        <f t="shared" si="7"/>
        <v>0</v>
      </c>
      <c r="I121" s="145"/>
      <c r="J121" s="146"/>
      <c r="K121" s="147"/>
      <c r="L121" s="133">
        <f t="shared" si="8"/>
        <v>0</v>
      </c>
      <c r="M121" s="129">
        <f t="shared" si="9"/>
        <v>0</v>
      </c>
    </row>
    <row r="122" spans="1:13">
      <c r="A122" s="140"/>
      <c r="B122" s="141"/>
      <c r="C122" s="129">
        <f t="shared" si="5"/>
        <v>0</v>
      </c>
      <c r="D122" s="142"/>
      <c r="E122" s="143"/>
      <c r="F122" s="132"/>
      <c r="G122" s="133">
        <f t="shared" si="6"/>
        <v>0</v>
      </c>
      <c r="H122" s="129">
        <f t="shared" si="7"/>
        <v>0</v>
      </c>
      <c r="I122" s="145"/>
      <c r="J122" s="146"/>
      <c r="K122" s="147"/>
      <c r="L122" s="133">
        <f t="shared" si="8"/>
        <v>0</v>
      </c>
      <c r="M122" s="129">
        <f t="shared" si="9"/>
        <v>0</v>
      </c>
    </row>
    <row r="123" spans="1:13">
      <c r="A123" s="140"/>
      <c r="B123" s="141"/>
      <c r="C123" s="129">
        <f t="shared" si="5"/>
        <v>0</v>
      </c>
      <c r="D123" s="142"/>
      <c r="E123" s="143"/>
      <c r="F123" s="132"/>
      <c r="G123" s="133">
        <f t="shared" si="6"/>
        <v>0</v>
      </c>
      <c r="H123" s="129">
        <f t="shared" si="7"/>
        <v>0</v>
      </c>
      <c r="I123" s="145"/>
      <c r="J123" s="146"/>
      <c r="K123" s="147"/>
      <c r="L123" s="133">
        <f t="shared" si="8"/>
        <v>0</v>
      </c>
      <c r="M123" s="129">
        <f t="shared" si="9"/>
        <v>0</v>
      </c>
    </row>
    <row r="124" spans="1:13">
      <c r="A124" s="140"/>
      <c r="B124" s="141"/>
      <c r="C124" s="129">
        <f t="shared" si="5"/>
        <v>0</v>
      </c>
      <c r="D124" s="142"/>
      <c r="E124" s="143"/>
      <c r="F124" s="144"/>
      <c r="G124" s="133">
        <f t="shared" si="6"/>
        <v>0</v>
      </c>
      <c r="H124" s="129">
        <f t="shared" si="7"/>
        <v>0</v>
      </c>
      <c r="I124" s="145"/>
      <c r="J124" s="146"/>
      <c r="K124" s="147"/>
      <c r="L124" s="133">
        <f t="shared" si="8"/>
        <v>0</v>
      </c>
      <c r="M124" s="129">
        <f t="shared" si="9"/>
        <v>0</v>
      </c>
    </row>
    <row r="125" spans="1:13">
      <c r="A125" s="140"/>
      <c r="B125" s="149"/>
      <c r="C125" s="129">
        <f t="shared" si="5"/>
        <v>0</v>
      </c>
      <c r="D125" s="142"/>
      <c r="E125" s="143"/>
      <c r="F125" s="144"/>
      <c r="G125" s="133">
        <f t="shared" si="6"/>
        <v>0</v>
      </c>
      <c r="H125" s="129">
        <f t="shared" si="7"/>
        <v>0</v>
      </c>
      <c r="I125" s="145"/>
      <c r="J125" s="146"/>
      <c r="K125" s="147"/>
      <c r="L125" s="133">
        <f t="shared" si="8"/>
        <v>0</v>
      </c>
      <c r="M125" s="129">
        <f t="shared" si="9"/>
        <v>0</v>
      </c>
    </row>
    <row r="126" spans="1:13">
      <c r="A126" s="140"/>
      <c r="B126" s="141"/>
      <c r="C126" s="129">
        <f t="shared" si="5"/>
        <v>0</v>
      </c>
      <c r="D126" s="142"/>
      <c r="E126" s="143"/>
      <c r="F126" s="132"/>
      <c r="G126" s="133">
        <f t="shared" si="6"/>
        <v>0</v>
      </c>
      <c r="H126" s="129">
        <f t="shared" si="7"/>
        <v>0</v>
      </c>
      <c r="I126" s="145"/>
      <c r="J126" s="146"/>
      <c r="K126" s="147"/>
      <c r="L126" s="133">
        <f t="shared" si="8"/>
        <v>0</v>
      </c>
      <c r="M126" s="129">
        <f t="shared" si="9"/>
        <v>0</v>
      </c>
    </row>
    <row r="127" spans="1:13">
      <c r="A127" s="140"/>
      <c r="B127" s="141"/>
      <c r="C127" s="129">
        <f t="shared" si="5"/>
        <v>0</v>
      </c>
      <c r="D127" s="142"/>
      <c r="E127" s="143"/>
      <c r="F127" s="132"/>
      <c r="G127" s="133">
        <f t="shared" si="6"/>
        <v>0</v>
      </c>
      <c r="H127" s="129">
        <f t="shared" si="7"/>
        <v>0</v>
      </c>
      <c r="I127" s="145"/>
      <c r="J127" s="146"/>
      <c r="K127" s="147"/>
      <c r="L127" s="133">
        <f t="shared" si="8"/>
        <v>0</v>
      </c>
      <c r="M127" s="129">
        <f t="shared" si="9"/>
        <v>0</v>
      </c>
    </row>
    <row r="128" spans="1:13">
      <c r="A128" s="140"/>
      <c r="B128" s="141"/>
      <c r="C128" s="129">
        <f t="shared" si="5"/>
        <v>0</v>
      </c>
      <c r="D128" s="142"/>
      <c r="E128" s="143"/>
      <c r="F128" s="132"/>
      <c r="G128" s="133">
        <f t="shared" si="6"/>
        <v>0</v>
      </c>
      <c r="H128" s="129">
        <f t="shared" si="7"/>
        <v>0</v>
      </c>
      <c r="I128" s="145"/>
      <c r="J128" s="146"/>
      <c r="K128" s="147"/>
      <c r="L128" s="133">
        <f t="shared" si="8"/>
        <v>0</v>
      </c>
      <c r="M128" s="129">
        <f t="shared" si="9"/>
        <v>0</v>
      </c>
    </row>
    <row r="129" spans="1:13">
      <c r="A129" s="140"/>
      <c r="B129" s="141"/>
      <c r="C129" s="129">
        <f t="shared" si="5"/>
        <v>0</v>
      </c>
      <c r="D129" s="142"/>
      <c r="E129" s="143"/>
      <c r="F129" s="132"/>
      <c r="G129" s="133">
        <f t="shared" si="6"/>
        <v>0</v>
      </c>
      <c r="H129" s="129">
        <f t="shared" si="7"/>
        <v>0</v>
      </c>
      <c r="I129" s="145"/>
      <c r="J129" s="146"/>
      <c r="K129" s="147"/>
      <c r="L129" s="133">
        <f t="shared" si="8"/>
        <v>0</v>
      </c>
      <c r="M129" s="129">
        <f t="shared" si="9"/>
        <v>0</v>
      </c>
    </row>
    <row r="130" spans="1:13">
      <c r="A130" s="140"/>
      <c r="B130" s="141"/>
      <c r="C130" s="129">
        <f t="shared" si="5"/>
        <v>0</v>
      </c>
      <c r="D130" s="142"/>
      <c r="E130" s="143"/>
      <c r="F130" s="132"/>
      <c r="G130" s="133">
        <f t="shared" si="6"/>
        <v>0</v>
      </c>
      <c r="H130" s="129">
        <f t="shared" si="7"/>
        <v>0</v>
      </c>
      <c r="I130" s="145"/>
      <c r="J130" s="146"/>
      <c r="K130" s="147"/>
      <c r="L130" s="133">
        <f t="shared" si="8"/>
        <v>0</v>
      </c>
      <c r="M130" s="129">
        <f t="shared" si="9"/>
        <v>0</v>
      </c>
    </row>
    <row r="131" spans="1:13">
      <c r="A131" s="140"/>
      <c r="B131" s="141"/>
      <c r="C131" s="129">
        <f t="shared" si="5"/>
        <v>0</v>
      </c>
      <c r="D131" s="142"/>
      <c r="E131" s="143"/>
      <c r="F131" s="144"/>
      <c r="G131" s="133">
        <f t="shared" si="6"/>
        <v>0</v>
      </c>
      <c r="H131" s="129">
        <f t="shared" si="7"/>
        <v>0</v>
      </c>
      <c r="I131" s="145"/>
      <c r="J131" s="146"/>
      <c r="K131" s="147"/>
      <c r="L131" s="133">
        <f t="shared" si="8"/>
        <v>0</v>
      </c>
      <c r="M131" s="129">
        <f t="shared" si="9"/>
        <v>0</v>
      </c>
    </row>
    <row r="132" spans="1:13">
      <c r="A132" s="140"/>
      <c r="B132" s="141"/>
      <c r="C132" s="129">
        <f t="shared" si="5"/>
        <v>0</v>
      </c>
      <c r="D132" s="142"/>
      <c r="E132" s="143"/>
      <c r="F132" s="144"/>
      <c r="G132" s="133">
        <f t="shared" si="6"/>
        <v>0</v>
      </c>
      <c r="H132" s="129">
        <f t="shared" si="7"/>
        <v>0</v>
      </c>
      <c r="I132" s="145"/>
      <c r="J132" s="146"/>
      <c r="K132" s="147"/>
      <c r="L132" s="133">
        <f t="shared" si="8"/>
        <v>0</v>
      </c>
      <c r="M132" s="129">
        <f t="shared" si="9"/>
        <v>0</v>
      </c>
    </row>
    <row r="133" spans="1:13">
      <c r="A133" s="140"/>
      <c r="B133" s="141"/>
      <c r="C133" s="129">
        <f t="shared" si="5"/>
        <v>0</v>
      </c>
      <c r="D133" s="142"/>
      <c r="E133" s="143"/>
      <c r="F133" s="144"/>
      <c r="G133" s="133">
        <f t="shared" si="6"/>
        <v>0</v>
      </c>
      <c r="H133" s="129">
        <f t="shared" si="7"/>
        <v>0</v>
      </c>
      <c r="I133" s="145"/>
      <c r="J133" s="146"/>
      <c r="K133" s="147"/>
      <c r="L133" s="133">
        <f t="shared" si="8"/>
        <v>0</v>
      </c>
      <c r="M133" s="129">
        <f t="shared" si="9"/>
        <v>0</v>
      </c>
    </row>
    <row r="134" spans="1:13">
      <c r="A134" s="140"/>
      <c r="B134" s="149"/>
      <c r="C134" s="129">
        <f t="shared" si="5"/>
        <v>0</v>
      </c>
      <c r="D134" s="142"/>
      <c r="E134" s="143"/>
      <c r="F134" s="144"/>
      <c r="G134" s="133">
        <f t="shared" si="6"/>
        <v>0</v>
      </c>
      <c r="H134" s="129">
        <f t="shared" si="7"/>
        <v>0</v>
      </c>
      <c r="I134" s="145"/>
      <c r="J134" s="146"/>
      <c r="K134" s="147"/>
      <c r="L134" s="133">
        <f t="shared" si="8"/>
        <v>0</v>
      </c>
      <c r="M134" s="129">
        <f t="shared" si="9"/>
        <v>0</v>
      </c>
    </row>
    <row r="135" spans="1:13">
      <c r="A135" s="140"/>
      <c r="B135" s="141"/>
      <c r="C135" s="129">
        <f t="shared" si="5"/>
        <v>0</v>
      </c>
      <c r="D135" s="142"/>
      <c r="E135" s="143"/>
      <c r="F135" s="132"/>
      <c r="G135" s="133">
        <f t="shared" si="6"/>
        <v>0</v>
      </c>
      <c r="H135" s="129">
        <f t="shared" si="7"/>
        <v>0</v>
      </c>
      <c r="I135" s="145"/>
      <c r="J135" s="146"/>
      <c r="K135" s="147"/>
      <c r="L135" s="133">
        <f t="shared" si="8"/>
        <v>0</v>
      </c>
      <c r="M135" s="129">
        <f t="shared" si="9"/>
        <v>0</v>
      </c>
    </row>
    <row r="136" spans="1:13">
      <c r="A136" s="140"/>
      <c r="B136" s="141"/>
      <c r="C136" s="129">
        <f t="shared" si="5"/>
        <v>0</v>
      </c>
      <c r="D136" s="142"/>
      <c r="E136" s="143"/>
      <c r="F136" s="144"/>
      <c r="G136" s="133">
        <f t="shared" si="6"/>
        <v>0</v>
      </c>
      <c r="H136" s="129">
        <f t="shared" si="7"/>
        <v>0</v>
      </c>
      <c r="I136" s="145"/>
      <c r="J136" s="146"/>
      <c r="K136" s="147"/>
      <c r="L136" s="133">
        <f t="shared" si="8"/>
        <v>0</v>
      </c>
      <c r="M136" s="129">
        <f t="shared" si="9"/>
        <v>0</v>
      </c>
    </row>
    <row r="137" spans="1:13">
      <c r="A137" s="140"/>
      <c r="B137" s="141"/>
      <c r="C137" s="129">
        <f t="shared" si="5"/>
        <v>0</v>
      </c>
      <c r="D137" s="142"/>
      <c r="E137" s="143"/>
      <c r="F137" s="144"/>
      <c r="G137" s="133">
        <f t="shared" si="6"/>
        <v>0</v>
      </c>
      <c r="H137" s="129">
        <f t="shared" si="7"/>
        <v>0</v>
      </c>
      <c r="I137" s="145"/>
      <c r="J137" s="146"/>
      <c r="K137" s="147"/>
      <c r="L137" s="133">
        <f t="shared" si="8"/>
        <v>0</v>
      </c>
      <c r="M137" s="129">
        <f t="shared" si="9"/>
        <v>0</v>
      </c>
    </row>
    <row r="138" spans="1:13">
      <c r="A138" s="140"/>
      <c r="B138" s="141"/>
      <c r="C138" s="129">
        <f t="shared" si="5"/>
        <v>0</v>
      </c>
      <c r="D138" s="142"/>
      <c r="E138" s="143"/>
      <c r="F138" s="144"/>
      <c r="G138" s="133">
        <f t="shared" si="6"/>
        <v>0</v>
      </c>
      <c r="H138" s="129">
        <f t="shared" si="7"/>
        <v>0</v>
      </c>
      <c r="I138" s="145"/>
      <c r="J138" s="146"/>
      <c r="K138" s="147"/>
      <c r="L138" s="133">
        <f t="shared" si="8"/>
        <v>0</v>
      </c>
      <c r="M138" s="129">
        <f t="shared" si="9"/>
        <v>0</v>
      </c>
    </row>
    <row r="139" spans="1:13">
      <c r="A139" s="140"/>
      <c r="B139" s="141"/>
      <c r="C139" s="129">
        <f t="shared" si="5"/>
        <v>0</v>
      </c>
      <c r="D139" s="142"/>
      <c r="E139" s="143"/>
      <c r="F139" s="132"/>
      <c r="G139" s="133">
        <f t="shared" si="6"/>
        <v>0</v>
      </c>
      <c r="H139" s="129">
        <f t="shared" si="7"/>
        <v>0</v>
      </c>
      <c r="I139" s="145"/>
      <c r="J139" s="146"/>
      <c r="K139" s="147"/>
      <c r="L139" s="133">
        <f t="shared" si="8"/>
        <v>0</v>
      </c>
      <c r="M139" s="129">
        <f t="shared" si="9"/>
        <v>0</v>
      </c>
    </row>
    <row r="140" spans="1:13">
      <c r="A140" s="140"/>
      <c r="B140" s="141"/>
      <c r="C140" s="129">
        <f t="shared" si="5"/>
        <v>0</v>
      </c>
      <c r="D140" s="142"/>
      <c r="E140" s="143"/>
      <c r="F140" s="132"/>
      <c r="G140" s="133">
        <f t="shared" si="6"/>
        <v>0</v>
      </c>
      <c r="H140" s="129">
        <f t="shared" si="7"/>
        <v>0</v>
      </c>
      <c r="I140" s="145"/>
      <c r="J140" s="146"/>
      <c r="K140" s="147"/>
      <c r="L140" s="133">
        <f t="shared" si="8"/>
        <v>0</v>
      </c>
      <c r="M140" s="129">
        <f t="shared" si="9"/>
        <v>0</v>
      </c>
    </row>
    <row r="141" spans="1:13">
      <c r="A141" s="140"/>
      <c r="B141" s="141"/>
      <c r="C141" s="129">
        <f t="shared" ref="C141:C186" si="10">D141+I141</f>
        <v>0</v>
      </c>
      <c r="D141" s="142"/>
      <c r="E141" s="143"/>
      <c r="F141" s="132"/>
      <c r="G141" s="133">
        <f t="shared" si="6"/>
        <v>0</v>
      </c>
      <c r="H141" s="129">
        <f t="shared" si="7"/>
        <v>0</v>
      </c>
      <c r="I141" s="145"/>
      <c r="J141" s="146"/>
      <c r="K141" s="147"/>
      <c r="L141" s="133">
        <f t="shared" si="8"/>
        <v>0</v>
      </c>
      <c r="M141" s="129">
        <f t="shared" si="9"/>
        <v>0</v>
      </c>
    </row>
    <row r="142" spans="1:13">
      <c r="A142" s="140"/>
      <c r="B142" s="141"/>
      <c r="C142" s="129">
        <f t="shared" si="10"/>
        <v>0</v>
      </c>
      <c r="D142" s="142"/>
      <c r="E142" s="143"/>
      <c r="F142" s="132"/>
      <c r="G142" s="133">
        <f t="shared" ref="G142:G186" si="11">IF(AND(F142&gt;0, F142&lt;60),1,IF(AND(F142&gt;59, F142&lt;100),1.3,IF(AND(F142&gt;99, F142&lt;140),1.7,IF(AND(F142&gt;139, F142&lt;180),2,IF(AND(F142&gt;179, F142&lt;201),2.3,0)))))</f>
        <v>0</v>
      </c>
      <c r="H142" s="129">
        <f t="shared" ref="H142:H213" si="12">D142*E142*G142</f>
        <v>0</v>
      </c>
      <c r="I142" s="145"/>
      <c r="J142" s="146"/>
      <c r="K142" s="147"/>
      <c r="L142" s="133">
        <f t="shared" ref="L142:L186" si="13">IF(AND(K142&gt;0, K142&lt;10),0.2,IF(AND(K142&gt;9, K142&lt;20),0.6,IF(AND(K142&gt;19, K142&lt;38),1,IF(AND(K142&gt;37, K142&lt;63),2,IF(AND(K142&gt;62, K142&lt;76),3,0)))))</f>
        <v>0</v>
      </c>
      <c r="M142" s="129">
        <f t="shared" ref="M142:M213" si="14">I142*J142*L142</f>
        <v>0</v>
      </c>
    </row>
    <row r="143" spans="1:13" hidden="1">
      <c r="A143" s="140"/>
      <c r="B143" s="141"/>
      <c r="C143" s="129">
        <f t="shared" si="10"/>
        <v>0</v>
      </c>
      <c r="D143" s="142"/>
      <c r="E143" s="143"/>
      <c r="F143" s="132"/>
      <c r="G143" s="133">
        <f t="shared" si="11"/>
        <v>0</v>
      </c>
      <c r="H143" s="129">
        <f t="shared" si="12"/>
        <v>0</v>
      </c>
      <c r="I143" s="145"/>
      <c r="J143" s="146"/>
      <c r="K143" s="147"/>
      <c r="L143" s="133">
        <f t="shared" si="13"/>
        <v>0</v>
      </c>
      <c r="M143" s="129">
        <f t="shared" si="14"/>
        <v>0</v>
      </c>
    </row>
    <row r="144" spans="1:13" hidden="1">
      <c r="A144" s="140"/>
      <c r="B144" s="141"/>
      <c r="C144" s="129">
        <f t="shared" si="10"/>
        <v>0</v>
      </c>
      <c r="D144" s="142"/>
      <c r="E144" s="143"/>
      <c r="F144" s="144"/>
      <c r="G144" s="133">
        <f t="shared" si="11"/>
        <v>0</v>
      </c>
      <c r="H144" s="129">
        <f t="shared" si="12"/>
        <v>0</v>
      </c>
      <c r="I144" s="145"/>
      <c r="J144" s="146"/>
      <c r="K144" s="147"/>
      <c r="L144" s="133">
        <f t="shared" si="13"/>
        <v>0</v>
      </c>
      <c r="M144" s="129">
        <f t="shared" si="14"/>
        <v>0</v>
      </c>
    </row>
    <row r="145" spans="1:13" hidden="1">
      <c r="A145" s="148"/>
      <c r="B145" s="149"/>
      <c r="C145" s="129">
        <f t="shared" si="10"/>
        <v>0</v>
      </c>
      <c r="D145" s="142"/>
      <c r="E145" s="143"/>
      <c r="F145" s="144"/>
      <c r="G145" s="133">
        <f t="shared" si="11"/>
        <v>0</v>
      </c>
      <c r="H145" s="129">
        <f t="shared" si="12"/>
        <v>0</v>
      </c>
      <c r="I145" s="145"/>
      <c r="J145" s="146"/>
      <c r="K145" s="147"/>
      <c r="L145" s="133">
        <f t="shared" si="13"/>
        <v>0</v>
      </c>
      <c r="M145" s="129">
        <f t="shared" si="14"/>
        <v>0</v>
      </c>
    </row>
    <row r="146" spans="1:13" hidden="1">
      <c r="A146" s="140"/>
      <c r="B146" s="141"/>
      <c r="C146" s="129">
        <f t="shared" si="10"/>
        <v>0</v>
      </c>
      <c r="D146" s="142"/>
      <c r="E146" s="143"/>
      <c r="F146" s="132"/>
      <c r="G146" s="133">
        <f t="shared" si="11"/>
        <v>0</v>
      </c>
      <c r="H146" s="129">
        <f t="shared" si="12"/>
        <v>0</v>
      </c>
      <c r="I146" s="145"/>
      <c r="J146" s="146"/>
      <c r="K146" s="147"/>
      <c r="L146" s="133">
        <f t="shared" si="13"/>
        <v>0</v>
      </c>
      <c r="M146" s="129">
        <f t="shared" si="14"/>
        <v>0</v>
      </c>
    </row>
    <row r="147" spans="1:13" hidden="1">
      <c r="A147" s="140"/>
      <c r="B147" s="141"/>
      <c r="C147" s="129">
        <f t="shared" si="10"/>
        <v>0</v>
      </c>
      <c r="D147" s="142"/>
      <c r="E147" s="143"/>
      <c r="F147" s="132"/>
      <c r="G147" s="133">
        <f t="shared" si="11"/>
        <v>0</v>
      </c>
      <c r="H147" s="129">
        <f t="shared" si="12"/>
        <v>0</v>
      </c>
      <c r="I147" s="145"/>
      <c r="J147" s="146"/>
      <c r="K147" s="147"/>
      <c r="L147" s="133">
        <f t="shared" si="13"/>
        <v>0</v>
      </c>
      <c r="M147" s="129">
        <f t="shared" si="14"/>
        <v>0</v>
      </c>
    </row>
    <row r="148" spans="1:13" hidden="1">
      <c r="A148" s="140"/>
      <c r="B148" s="141"/>
      <c r="C148" s="129">
        <f t="shared" si="10"/>
        <v>0</v>
      </c>
      <c r="D148" s="142"/>
      <c r="E148" s="143"/>
      <c r="F148" s="132"/>
      <c r="G148" s="133">
        <f t="shared" si="11"/>
        <v>0</v>
      </c>
      <c r="H148" s="129">
        <f t="shared" si="12"/>
        <v>0</v>
      </c>
      <c r="I148" s="145"/>
      <c r="J148" s="146"/>
      <c r="K148" s="147"/>
      <c r="L148" s="133">
        <f t="shared" si="13"/>
        <v>0</v>
      </c>
      <c r="M148" s="129">
        <f t="shared" si="14"/>
        <v>0</v>
      </c>
    </row>
    <row r="149" spans="1:13" hidden="1">
      <c r="A149" s="140"/>
      <c r="B149" s="141"/>
      <c r="C149" s="129">
        <f t="shared" si="10"/>
        <v>0</v>
      </c>
      <c r="D149" s="142"/>
      <c r="E149" s="143"/>
      <c r="F149" s="132"/>
      <c r="G149" s="133">
        <f t="shared" si="11"/>
        <v>0</v>
      </c>
      <c r="H149" s="129">
        <f t="shared" si="12"/>
        <v>0</v>
      </c>
      <c r="I149" s="145"/>
      <c r="J149" s="146"/>
      <c r="K149" s="147"/>
      <c r="L149" s="133">
        <f t="shared" si="13"/>
        <v>0</v>
      </c>
      <c r="M149" s="129">
        <f t="shared" si="14"/>
        <v>0</v>
      </c>
    </row>
    <row r="150" spans="1:13" hidden="1">
      <c r="A150" s="140"/>
      <c r="B150" s="141"/>
      <c r="C150" s="129">
        <f t="shared" si="10"/>
        <v>0</v>
      </c>
      <c r="D150" s="142"/>
      <c r="E150" s="143"/>
      <c r="F150" s="132"/>
      <c r="G150" s="133">
        <f t="shared" si="11"/>
        <v>0</v>
      </c>
      <c r="H150" s="129">
        <f t="shared" si="12"/>
        <v>0</v>
      </c>
      <c r="I150" s="145"/>
      <c r="J150" s="146"/>
      <c r="K150" s="147"/>
      <c r="L150" s="133">
        <f t="shared" si="13"/>
        <v>0</v>
      </c>
      <c r="M150" s="129">
        <f t="shared" si="14"/>
        <v>0</v>
      </c>
    </row>
    <row r="151" spans="1:13" hidden="1">
      <c r="A151" s="140"/>
      <c r="B151" s="141"/>
      <c r="C151" s="129">
        <f t="shared" si="10"/>
        <v>0</v>
      </c>
      <c r="D151" s="142"/>
      <c r="E151" s="143"/>
      <c r="F151" s="144"/>
      <c r="G151" s="133">
        <f t="shared" si="11"/>
        <v>0</v>
      </c>
      <c r="H151" s="129">
        <f t="shared" si="12"/>
        <v>0</v>
      </c>
      <c r="I151" s="145"/>
      <c r="J151" s="146"/>
      <c r="K151" s="147"/>
      <c r="L151" s="133">
        <f t="shared" si="13"/>
        <v>0</v>
      </c>
      <c r="M151" s="129">
        <f t="shared" si="14"/>
        <v>0</v>
      </c>
    </row>
    <row r="152" spans="1:13" hidden="1">
      <c r="A152" s="140"/>
      <c r="B152" s="141"/>
      <c r="C152" s="129">
        <f t="shared" si="10"/>
        <v>0</v>
      </c>
      <c r="D152" s="142"/>
      <c r="E152" s="143"/>
      <c r="F152" s="144"/>
      <c r="G152" s="133">
        <f t="shared" si="11"/>
        <v>0</v>
      </c>
      <c r="H152" s="129">
        <f t="shared" si="12"/>
        <v>0</v>
      </c>
      <c r="I152" s="145"/>
      <c r="J152" s="146"/>
      <c r="K152" s="147"/>
      <c r="L152" s="133">
        <f t="shared" si="13"/>
        <v>0</v>
      </c>
      <c r="M152" s="129">
        <f t="shared" si="14"/>
        <v>0</v>
      </c>
    </row>
    <row r="153" spans="1:13" hidden="1">
      <c r="A153" s="140"/>
      <c r="B153" s="141"/>
      <c r="C153" s="129">
        <f t="shared" si="10"/>
        <v>0</v>
      </c>
      <c r="D153" s="142"/>
      <c r="E153" s="143"/>
      <c r="F153" s="144"/>
      <c r="G153" s="133">
        <f t="shared" si="11"/>
        <v>0</v>
      </c>
      <c r="H153" s="129">
        <f t="shared" si="12"/>
        <v>0</v>
      </c>
      <c r="I153" s="145"/>
      <c r="J153" s="146"/>
      <c r="K153" s="147"/>
      <c r="L153" s="133">
        <f t="shared" si="13"/>
        <v>0</v>
      </c>
      <c r="M153" s="129">
        <f t="shared" si="14"/>
        <v>0</v>
      </c>
    </row>
    <row r="154" spans="1:13" hidden="1">
      <c r="A154" s="140"/>
      <c r="B154" s="149"/>
      <c r="C154" s="129">
        <f t="shared" si="10"/>
        <v>0</v>
      </c>
      <c r="D154" s="142"/>
      <c r="E154" s="143"/>
      <c r="F154" s="144"/>
      <c r="G154" s="133">
        <f t="shared" si="11"/>
        <v>0</v>
      </c>
      <c r="H154" s="129">
        <f t="shared" si="12"/>
        <v>0</v>
      </c>
      <c r="I154" s="145"/>
      <c r="J154" s="146"/>
      <c r="K154" s="147"/>
      <c r="L154" s="133">
        <f t="shared" si="13"/>
        <v>0</v>
      </c>
      <c r="M154" s="129">
        <f t="shared" si="14"/>
        <v>0</v>
      </c>
    </row>
    <row r="155" spans="1:13" hidden="1">
      <c r="A155" s="140"/>
      <c r="B155" s="141"/>
      <c r="C155" s="129">
        <f t="shared" si="10"/>
        <v>0</v>
      </c>
      <c r="D155" s="142"/>
      <c r="E155" s="143"/>
      <c r="F155" s="132"/>
      <c r="G155" s="133">
        <f t="shared" si="11"/>
        <v>0</v>
      </c>
      <c r="H155" s="129">
        <f t="shared" si="12"/>
        <v>0</v>
      </c>
      <c r="I155" s="145"/>
      <c r="J155" s="146"/>
      <c r="K155" s="147"/>
      <c r="L155" s="133">
        <f t="shared" si="13"/>
        <v>0</v>
      </c>
      <c r="M155" s="129">
        <f t="shared" si="14"/>
        <v>0</v>
      </c>
    </row>
    <row r="156" spans="1:13" hidden="1">
      <c r="A156" s="140"/>
      <c r="B156" s="141"/>
      <c r="C156" s="129">
        <f t="shared" si="10"/>
        <v>0</v>
      </c>
      <c r="D156" s="142"/>
      <c r="E156" s="143"/>
      <c r="F156" s="132"/>
      <c r="G156" s="133">
        <f t="shared" si="11"/>
        <v>0</v>
      </c>
      <c r="H156" s="129">
        <f t="shared" si="12"/>
        <v>0</v>
      </c>
      <c r="I156" s="145"/>
      <c r="J156" s="146"/>
      <c r="K156" s="147"/>
      <c r="L156" s="133">
        <f t="shared" si="13"/>
        <v>0</v>
      </c>
      <c r="M156" s="129">
        <f t="shared" si="14"/>
        <v>0</v>
      </c>
    </row>
    <row r="157" spans="1:13" hidden="1">
      <c r="A157" s="140"/>
      <c r="B157" s="141"/>
      <c r="C157" s="129">
        <f t="shared" si="10"/>
        <v>0</v>
      </c>
      <c r="D157" s="142"/>
      <c r="E157" s="143"/>
      <c r="F157" s="132"/>
      <c r="G157" s="133">
        <f t="shared" si="11"/>
        <v>0</v>
      </c>
      <c r="H157" s="129">
        <f t="shared" si="12"/>
        <v>0</v>
      </c>
      <c r="I157" s="145"/>
      <c r="J157" s="146"/>
      <c r="K157" s="147"/>
      <c r="L157" s="133">
        <f t="shared" si="13"/>
        <v>0</v>
      </c>
      <c r="M157" s="129">
        <f t="shared" si="14"/>
        <v>0</v>
      </c>
    </row>
    <row r="158" spans="1:13" hidden="1">
      <c r="A158" s="140"/>
      <c r="B158" s="141"/>
      <c r="C158" s="129">
        <f t="shared" si="10"/>
        <v>0</v>
      </c>
      <c r="D158" s="142"/>
      <c r="E158" s="143"/>
      <c r="F158" s="132"/>
      <c r="G158" s="133">
        <f t="shared" si="11"/>
        <v>0</v>
      </c>
      <c r="H158" s="129">
        <f t="shared" si="12"/>
        <v>0</v>
      </c>
      <c r="I158" s="145"/>
      <c r="J158" s="146"/>
      <c r="K158" s="147"/>
      <c r="L158" s="133">
        <f t="shared" si="13"/>
        <v>0</v>
      </c>
      <c r="M158" s="129">
        <f t="shared" si="14"/>
        <v>0</v>
      </c>
    </row>
    <row r="159" spans="1:13" hidden="1">
      <c r="A159" s="140"/>
      <c r="B159" s="141"/>
      <c r="C159" s="129">
        <f t="shared" si="10"/>
        <v>0</v>
      </c>
      <c r="D159" s="142"/>
      <c r="E159" s="143"/>
      <c r="F159" s="144"/>
      <c r="G159" s="133">
        <f t="shared" si="11"/>
        <v>0</v>
      </c>
      <c r="H159" s="129">
        <f t="shared" si="12"/>
        <v>0</v>
      </c>
      <c r="I159" s="145"/>
      <c r="J159" s="146"/>
      <c r="K159" s="147"/>
      <c r="L159" s="133">
        <f t="shared" si="13"/>
        <v>0</v>
      </c>
      <c r="M159" s="129">
        <f t="shared" si="14"/>
        <v>0</v>
      </c>
    </row>
    <row r="160" spans="1:13" hidden="1">
      <c r="A160" s="140"/>
      <c r="B160" s="141"/>
      <c r="C160" s="129">
        <f t="shared" si="10"/>
        <v>0</v>
      </c>
      <c r="D160" s="142"/>
      <c r="E160" s="143"/>
      <c r="F160" s="144"/>
      <c r="G160" s="133">
        <f t="shared" si="11"/>
        <v>0</v>
      </c>
      <c r="H160" s="129">
        <f t="shared" si="12"/>
        <v>0</v>
      </c>
      <c r="I160" s="145"/>
      <c r="J160" s="146"/>
      <c r="K160" s="147"/>
      <c r="L160" s="133">
        <f t="shared" si="13"/>
        <v>0</v>
      </c>
      <c r="M160" s="129">
        <f t="shared" si="14"/>
        <v>0</v>
      </c>
    </row>
    <row r="161" spans="1:13" hidden="1">
      <c r="A161" s="140"/>
      <c r="B161" s="149"/>
      <c r="C161" s="129">
        <f t="shared" si="10"/>
        <v>0</v>
      </c>
      <c r="D161" s="142"/>
      <c r="E161" s="143"/>
      <c r="F161" s="144"/>
      <c r="G161" s="133">
        <f t="shared" si="11"/>
        <v>0</v>
      </c>
      <c r="H161" s="129">
        <f t="shared" si="12"/>
        <v>0</v>
      </c>
      <c r="I161" s="145"/>
      <c r="J161" s="146"/>
      <c r="K161" s="147"/>
      <c r="L161" s="133">
        <f t="shared" si="13"/>
        <v>0</v>
      </c>
      <c r="M161" s="129">
        <f t="shared" si="14"/>
        <v>0</v>
      </c>
    </row>
    <row r="162" spans="1:13" hidden="1">
      <c r="A162" s="140"/>
      <c r="B162" s="141"/>
      <c r="C162" s="129">
        <f t="shared" si="10"/>
        <v>0</v>
      </c>
      <c r="D162" s="142"/>
      <c r="E162" s="143"/>
      <c r="F162" s="132"/>
      <c r="G162" s="133">
        <f t="shared" si="11"/>
        <v>0</v>
      </c>
      <c r="H162" s="129">
        <f t="shared" si="12"/>
        <v>0</v>
      </c>
      <c r="I162" s="145"/>
      <c r="J162" s="146"/>
      <c r="K162" s="147"/>
      <c r="L162" s="133">
        <f t="shared" si="13"/>
        <v>0</v>
      </c>
      <c r="M162" s="129">
        <f t="shared" si="14"/>
        <v>0</v>
      </c>
    </row>
    <row r="163" spans="1:13" hidden="1">
      <c r="A163" s="140"/>
      <c r="B163" s="141"/>
      <c r="C163" s="129">
        <f t="shared" si="10"/>
        <v>0</v>
      </c>
      <c r="D163" s="142"/>
      <c r="E163" s="143"/>
      <c r="F163" s="144"/>
      <c r="G163" s="133">
        <f t="shared" si="11"/>
        <v>0</v>
      </c>
      <c r="H163" s="129">
        <f t="shared" si="12"/>
        <v>0</v>
      </c>
      <c r="I163" s="145"/>
      <c r="J163" s="146"/>
      <c r="K163" s="147"/>
      <c r="L163" s="133">
        <f t="shared" si="13"/>
        <v>0</v>
      </c>
      <c r="M163" s="129">
        <f t="shared" si="14"/>
        <v>0</v>
      </c>
    </row>
    <row r="164" spans="1:13" hidden="1">
      <c r="A164" s="140"/>
      <c r="B164" s="149"/>
      <c r="C164" s="129">
        <f t="shared" si="10"/>
        <v>0</v>
      </c>
      <c r="D164" s="142"/>
      <c r="E164" s="143"/>
      <c r="F164" s="144"/>
      <c r="G164" s="133">
        <f t="shared" si="11"/>
        <v>0</v>
      </c>
      <c r="H164" s="129">
        <f t="shared" si="12"/>
        <v>0</v>
      </c>
      <c r="I164" s="145"/>
      <c r="J164" s="146"/>
      <c r="K164" s="147"/>
      <c r="L164" s="133">
        <f t="shared" si="13"/>
        <v>0</v>
      </c>
      <c r="M164" s="129">
        <f t="shared" si="14"/>
        <v>0</v>
      </c>
    </row>
    <row r="165" spans="1:13" hidden="1">
      <c r="A165" s="140"/>
      <c r="B165" s="141"/>
      <c r="C165" s="129">
        <f t="shared" si="10"/>
        <v>0</v>
      </c>
      <c r="D165" s="142"/>
      <c r="E165" s="143"/>
      <c r="F165" s="132"/>
      <c r="G165" s="133">
        <f t="shared" si="11"/>
        <v>0</v>
      </c>
      <c r="H165" s="129">
        <f t="shared" si="12"/>
        <v>0</v>
      </c>
      <c r="I165" s="145"/>
      <c r="J165" s="146"/>
      <c r="K165" s="147"/>
      <c r="L165" s="133">
        <f t="shared" si="13"/>
        <v>0</v>
      </c>
      <c r="M165" s="129">
        <f t="shared" si="14"/>
        <v>0</v>
      </c>
    </row>
    <row r="166" spans="1:13" hidden="1">
      <c r="A166" s="140"/>
      <c r="B166" s="141"/>
      <c r="C166" s="129">
        <f t="shared" si="10"/>
        <v>0</v>
      </c>
      <c r="D166" s="142"/>
      <c r="E166" s="143"/>
      <c r="F166" s="132"/>
      <c r="G166" s="133">
        <f t="shared" si="11"/>
        <v>0</v>
      </c>
      <c r="H166" s="129">
        <f t="shared" si="12"/>
        <v>0</v>
      </c>
      <c r="I166" s="145"/>
      <c r="J166" s="146"/>
      <c r="K166" s="147"/>
      <c r="L166" s="133">
        <f t="shared" si="13"/>
        <v>0</v>
      </c>
      <c r="M166" s="129">
        <f t="shared" si="14"/>
        <v>0</v>
      </c>
    </row>
    <row r="167" spans="1:13" hidden="1">
      <c r="A167" s="140"/>
      <c r="B167" s="141"/>
      <c r="C167" s="129">
        <f t="shared" si="10"/>
        <v>0</v>
      </c>
      <c r="D167" s="142"/>
      <c r="E167" s="143"/>
      <c r="F167" s="132"/>
      <c r="G167" s="133">
        <f t="shared" si="11"/>
        <v>0</v>
      </c>
      <c r="H167" s="129">
        <f t="shared" si="12"/>
        <v>0</v>
      </c>
      <c r="I167" s="145"/>
      <c r="J167" s="146"/>
      <c r="K167" s="147"/>
      <c r="L167" s="133">
        <f t="shared" si="13"/>
        <v>0</v>
      </c>
      <c r="M167" s="129">
        <f t="shared" si="14"/>
        <v>0</v>
      </c>
    </row>
    <row r="168" spans="1:13" hidden="1">
      <c r="A168" s="140"/>
      <c r="B168" s="141"/>
      <c r="C168" s="129">
        <f t="shared" si="10"/>
        <v>0</v>
      </c>
      <c r="D168" s="142"/>
      <c r="E168" s="143"/>
      <c r="F168" s="132"/>
      <c r="G168" s="133">
        <f t="shared" si="11"/>
        <v>0</v>
      </c>
      <c r="H168" s="129">
        <f t="shared" si="12"/>
        <v>0</v>
      </c>
      <c r="I168" s="145"/>
      <c r="J168" s="146"/>
      <c r="K168" s="147"/>
      <c r="L168" s="133">
        <f t="shared" si="13"/>
        <v>0</v>
      </c>
      <c r="M168" s="129">
        <f t="shared" si="14"/>
        <v>0</v>
      </c>
    </row>
    <row r="169" spans="1:13" hidden="1">
      <c r="A169" s="140"/>
      <c r="B169" s="141"/>
      <c r="C169" s="129">
        <f t="shared" si="10"/>
        <v>0</v>
      </c>
      <c r="D169" s="142"/>
      <c r="E169" s="143"/>
      <c r="F169" s="132"/>
      <c r="G169" s="133">
        <f t="shared" si="11"/>
        <v>0</v>
      </c>
      <c r="H169" s="129">
        <f t="shared" si="12"/>
        <v>0</v>
      </c>
      <c r="I169" s="145"/>
      <c r="J169" s="146"/>
      <c r="K169" s="147"/>
      <c r="L169" s="133">
        <f t="shared" si="13"/>
        <v>0</v>
      </c>
      <c r="M169" s="129">
        <f t="shared" si="14"/>
        <v>0</v>
      </c>
    </row>
    <row r="170" spans="1:13" hidden="1">
      <c r="A170" s="140"/>
      <c r="B170" s="141"/>
      <c r="C170" s="129">
        <f t="shared" si="10"/>
        <v>0</v>
      </c>
      <c r="D170" s="142"/>
      <c r="E170" s="143"/>
      <c r="F170" s="144"/>
      <c r="G170" s="133">
        <f t="shared" si="11"/>
        <v>0</v>
      </c>
      <c r="H170" s="129">
        <f t="shared" si="12"/>
        <v>0</v>
      </c>
      <c r="I170" s="145"/>
      <c r="J170" s="146"/>
      <c r="K170" s="147"/>
      <c r="L170" s="133">
        <f t="shared" si="13"/>
        <v>0</v>
      </c>
      <c r="M170" s="129">
        <f t="shared" si="14"/>
        <v>0</v>
      </c>
    </row>
    <row r="171" spans="1:13" hidden="1">
      <c r="A171" s="140"/>
      <c r="B171" s="141"/>
      <c r="C171" s="129">
        <f t="shared" si="10"/>
        <v>0</v>
      </c>
      <c r="D171" s="142"/>
      <c r="E171" s="143"/>
      <c r="F171" s="144"/>
      <c r="G171" s="133">
        <f t="shared" si="11"/>
        <v>0</v>
      </c>
      <c r="H171" s="129">
        <f t="shared" si="12"/>
        <v>0</v>
      </c>
      <c r="I171" s="145"/>
      <c r="J171" s="146"/>
      <c r="K171" s="147"/>
      <c r="L171" s="133">
        <f t="shared" si="13"/>
        <v>0</v>
      </c>
      <c r="M171" s="129">
        <f t="shared" si="14"/>
        <v>0</v>
      </c>
    </row>
    <row r="172" spans="1:13" hidden="1">
      <c r="A172" s="140"/>
      <c r="B172" s="141"/>
      <c r="C172" s="129">
        <f t="shared" si="10"/>
        <v>0</v>
      </c>
      <c r="D172" s="142"/>
      <c r="E172" s="143"/>
      <c r="F172" s="144"/>
      <c r="G172" s="133">
        <f t="shared" si="11"/>
        <v>0</v>
      </c>
      <c r="H172" s="129">
        <f t="shared" si="12"/>
        <v>0</v>
      </c>
      <c r="I172" s="145"/>
      <c r="J172" s="146"/>
      <c r="K172" s="147"/>
      <c r="L172" s="133">
        <f t="shared" si="13"/>
        <v>0</v>
      </c>
      <c r="M172" s="129">
        <f t="shared" si="14"/>
        <v>0</v>
      </c>
    </row>
    <row r="173" spans="1:13" hidden="1">
      <c r="A173" s="140"/>
      <c r="B173" s="149"/>
      <c r="C173" s="129">
        <f t="shared" si="10"/>
        <v>0</v>
      </c>
      <c r="D173" s="142"/>
      <c r="E173" s="143"/>
      <c r="F173" s="144"/>
      <c r="G173" s="133">
        <f t="shared" si="11"/>
        <v>0</v>
      </c>
      <c r="H173" s="129">
        <f t="shared" si="12"/>
        <v>0</v>
      </c>
      <c r="I173" s="145"/>
      <c r="J173" s="146"/>
      <c r="K173" s="147"/>
      <c r="L173" s="133">
        <f t="shared" si="13"/>
        <v>0</v>
      </c>
      <c r="M173" s="129">
        <f t="shared" si="14"/>
        <v>0</v>
      </c>
    </row>
    <row r="174" spans="1:13" hidden="1">
      <c r="A174" s="140"/>
      <c r="B174" s="141"/>
      <c r="C174" s="129">
        <f t="shared" si="10"/>
        <v>0</v>
      </c>
      <c r="D174" s="142"/>
      <c r="E174" s="143"/>
      <c r="F174" s="132"/>
      <c r="G174" s="133">
        <f t="shared" si="11"/>
        <v>0</v>
      </c>
      <c r="H174" s="129">
        <f t="shared" si="12"/>
        <v>0</v>
      </c>
      <c r="I174" s="145"/>
      <c r="J174" s="146"/>
      <c r="K174" s="147"/>
      <c r="L174" s="133">
        <f t="shared" si="13"/>
        <v>0</v>
      </c>
      <c r="M174" s="129">
        <f t="shared" si="14"/>
        <v>0</v>
      </c>
    </row>
    <row r="175" spans="1:13" hidden="1">
      <c r="A175" s="140"/>
      <c r="B175" s="141"/>
      <c r="C175" s="129">
        <f t="shared" si="10"/>
        <v>0</v>
      </c>
      <c r="D175" s="142"/>
      <c r="E175" s="143"/>
      <c r="F175" s="144"/>
      <c r="G175" s="133">
        <f t="shared" si="11"/>
        <v>0</v>
      </c>
      <c r="H175" s="129">
        <f t="shared" si="12"/>
        <v>0</v>
      </c>
      <c r="I175" s="145"/>
      <c r="J175" s="146"/>
      <c r="K175" s="147"/>
      <c r="L175" s="133">
        <f t="shared" si="13"/>
        <v>0</v>
      </c>
      <c r="M175" s="129">
        <f t="shared" si="14"/>
        <v>0</v>
      </c>
    </row>
    <row r="176" spans="1:13" hidden="1">
      <c r="A176" s="140"/>
      <c r="B176" s="141"/>
      <c r="C176" s="129">
        <f t="shared" si="10"/>
        <v>0</v>
      </c>
      <c r="D176" s="142"/>
      <c r="E176" s="143"/>
      <c r="F176" s="144"/>
      <c r="G176" s="133">
        <f t="shared" si="11"/>
        <v>0</v>
      </c>
      <c r="H176" s="129">
        <f t="shared" si="12"/>
        <v>0</v>
      </c>
      <c r="I176" s="145"/>
      <c r="J176" s="146"/>
      <c r="K176" s="147"/>
      <c r="L176" s="133">
        <f t="shared" si="13"/>
        <v>0</v>
      </c>
      <c r="M176" s="129">
        <f t="shared" si="14"/>
        <v>0</v>
      </c>
    </row>
    <row r="177" spans="1:13" hidden="1">
      <c r="A177" s="140"/>
      <c r="B177" s="141"/>
      <c r="C177" s="129">
        <f t="shared" si="10"/>
        <v>0</v>
      </c>
      <c r="D177" s="142"/>
      <c r="E177" s="143"/>
      <c r="F177" s="132"/>
      <c r="G177" s="133">
        <f t="shared" si="11"/>
        <v>0</v>
      </c>
      <c r="H177" s="129">
        <f t="shared" si="12"/>
        <v>0</v>
      </c>
      <c r="I177" s="145"/>
      <c r="J177" s="146"/>
      <c r="K177" s="147"/>
      <c r="L177" s="133">
        <f t="shared" si="13"/>
        <v>0</v>
      </c>
      <c r="M177" s="129">
        <f t="shared" si="14"/>
        <v>0</v>
      </c>
    </row>
    <row r="178" spans="1:13" hidden="1">
      <c r="A178" s="140"/>
      <c r="B178" s="141"/>
      <c r="C178" s="129">
        <f t="shared" si="10"/>
        <v>0</v>
      </c>
      <c r="D178" s="142"/>
      <c r="E178" s="143"/>
      <c r="F178" s="132"/>
      <c r="G178" s="133">
        <f t="shared" si="11"/>
        <v>0</v>
      </c>
      <c r="H178" s="129">
        <f t="shared" si="12"/>
        <v>0</v>
      </c>
      <c r="I178" s="145"/>
      <c r="J178" s="146"/>
      <c r="K178" s="147"/>
      <c r="L178" s="133">
        <f t="shared" si="13"/>
        <v>0</v>
      </c>
      <c r="M178" s="129">
        <f t="shared" si="14"/>
        <v>0</v>
      </c>
    </row>
    <row r="179" spans="1:13" hidden="1">
      <c r="A179" s="140"/>
      <c r="B179" s="141"/>
      <c r="C179" s="129">
        <f t="shared" si="10"/>
        <v>0</v>
      </c>
      <c r="D179" s="142"/>
      <c r="E179" s="143"/>
      <c r="F179" s="132"/>
      <c r="G179" s="133">
        <f t="shared" si="11"/>
        <v>0</v>
      </c>
      <c r="H179" s="129">
        <f t="shared" si="12"/>
        <v>0</v>
      </c>
      <c r="I179" s="145"/>
      <c r="J179" s="146"/>
      <c r="K179" s="147"/>
      <c r="L179" s="133">
        <f t="shared" si="13"/>
        <v>0</v>
      </c>
      <c r="M179" s="129">
        <f t="shared" si="14"/>
        <v>0</v>
      </c>
    </row>
    <row r="180" spans="1:13" hidden="1">
      <c r="A180" s="140"/>
      <c r="B180" s="141"/>
      <c r="C180" s="129">
        <f t="shared" si="10"/>
        <v>0</v>
      </c>
      <c r="D180" s="142"/>
      <c r="E180" s="143"/>
      <c r="F180" s="132"/>
      <c r="G180" s="133">
        <f t="shared" si="11"/>
        <v>0</v>
      </c>
      <c r="H180" s="129">
        <f t="shared" si="12"/>
        <v>0</v>
      </c>
      <c r="I180" s="145"/>
      <c r="J180" s="146"/>
      <c r="K180" s="147"/>
      <c r="L180" s="133">
        <f t="shared" si="13"/>
        <v>0</v>
      </c>
      <c r="M180" s="129">
        <f t="shared" si="14"/>
        <v>0</v>
      </c>
    </row>
    <row r="181" spans="1:13" hidden="1">
      <c r="A181" s="140"/>
      <c r="B181" s="141"/>
      <c r="C181" s="129">
        <f t="shared" si="10"/>
        <v>0</v>
      </c>
      <c r="D181" s="142"/>
      <c r="E181" s="143"/>
      <c r="F181" s="132"/>
      <c r="G181" s="133">
        <f t="shared" si="11"/>
        <v>0</v>
      </c>
      <c r="H181" s="129">
        <f t="shared" si="12"/>
        <v>0</v>
      </c>
      <c r="I181" s="145"/>
      <c r="J181" s="146"/>
      <c r="K181" s="147"/>
      <c r="L181" s="133">
        <f t="shared" si="13"/>
        <v>0</v>
      </c>
      <c r="M181" s="129">
        <f t="shared" si="14"/>
        <v>0</v>
      </c>
    </row>
    <row r="182" spans="1:13" hidden="1">
      <c r="A182" s="140"/>
      <c r="B182" s="141"/>
      <c r="C182" s="129">
        <f t="shared" si="10"/>
        <v>0</v>
      </c>
      <c r="D182" s="142"/>
      <c r="E182" s="143"/>
      <c r="F182" s="144"/>
      <c r="G182" s="133">
        <f t="shared" si="11"/>
        <v>0</v>
      </c>
      <c r="H182" s="129">
        <f t="shared" si="12"/>
        <v>0</v>
      </c>
      <c r="I182" s="145"/>
      <c r="J182" s="146"/>
      <c r="K182" s="147"/>
      <c r="L182" s="133">
        <f t="shared" si="13"/>
        <v>0</v>
      </c>
      <c r="M182" s="129">
        <f t="shared" si="14"/>
        <v>0</v>
      </c>
    </row>
    <row r="183" spans="1:13" hidden="1">
      <c r="A183" s="148"/>
      <c r="B183" s="141"/>
      <c r="C183" s="129">
        <f t="shared" si="10"/>
        <v>0</v>
      </c>
      <c r="D183" s="142"/>
      <c r="E183" s="143"/>
      <c r="F183" s="132"/>
      <c r="G183" s="133">
        <f t="shared" si="11"/>
        <v>0</v>
      </c>
      <c r="H183" s="129">
        <f t="shared" si="12"/>
        <v>0</v>
      </c>
      <c r="I183" s="145"/>
      <c r="J183" s="146"/>
      <c r="K183" s="147"/>
      <c r="L183" s="133">
        <f t="shared" si="13"/>
        <v>0</v>
      </c>
      <c r="M183" s="129">
        <f t="shared" si="14"/>
        <v>0</v>
      </c>
    </row>
    <row r="184" spans="1:13" hidden="1">
      <c r="A184" s="140"/>
      <c r="B184" s="141"/>
      <c r="C184" s="129">
        <f t="shared" si="10"/>
        <v>0</v>
      </c>
      <c r="D184" s="142"/>
      <c r="E184" s="143"/>
      <c r="F184" s="132"/>
      <c r="G184" s="133">
        <f t="shared" si="11"/>
        <v>0</v>
      </c>
      <c r="H184" s="129">
        <f t="shared" si="12"/>
        <v>0</v>
      </c>
      <c r="I184" s="145"/>
      <c r="J184" s="146"/>
      <c r="K184" s="147"/>
      <c r="L184" s="133">
        <f t="shared" si="13"/>
        <v>0</v>
      </c>
      <c r="M184" s="129">
        <f t="shared" si="14"/>
        <v>0</v>
      </c>
    </row>
    <row r="185" spans="1:13" hidden="1">
      <c r="A185" s="140"/>
      <c r="B185" s="141"/>
      <c r="C185" s="129">
        <f t="shared" si="10"/>
        <v>0</v>
      </c>
      <c r="D185" s="142"/>
      <c r="E185" s="143"/>
      <c r="F185" s="132"/>
      <c r="G185" s="133">
        <f t="shared" si="11"/>
        <v>0</v>
      </c>
      <c r="H185" s="129">
        <f t="shared" si="12"/>
        <v>0</v>
      </c>
      <c r="I185" s="145"/>
      <c r="J185" s="146"/>
      <c r="K185" s="147"/>
      <c r="L185" s="133">
        <f t="shared" si="13"/>
        <v>0</v>
      </c>
      <c r="M185" s="129">
        <f t="shared" si="14"/>
        <v>0</v>
      </c>
    </row>
    <row r="186" spans="1:13" hidden="1">
      <c r="A186" s="140"/>
      <c r="B186" s="141"/>
      <c r="C186" s="129">
        <f t="shared" si="10"/>
        <v>0</v>
      </c>
      <c r="D186" s="142"/>
      <c r="E186" s="143"/>
      <c r="F186" s="132"/>
      <c r="G186" s="133">
        <f t="shared" si="11"/>
        <v>0</v>
      </c>
      <c r="H186" s="129">
        <f t="shared" si="12"/>
        <v>0</v>
      </c>
      <c r="I186" s="145"/>
      <c r="J186" s="146"/>
      <c r="K186" s="147"/>
      <c r="L186" s="133">
        <f t="shared" si="13"/>
        <v>0</v>
      </c>
      <c r="M186" s="129">
        <f t="shared" si="14"/>
        <v>0</v>
      </c>
    </row>
    <row r="187" spans="1:13" ht="17.25" thickBot="1">
      <c r="A187" s="150"/>
      <c r="B187" s="81"/>
      <c r="C187" s="151"/>
      <c r="D187" s="152"/>
      <c r="E187" s="153"/>
      <c r="F187" s="154"/>
      <c r="G187" s="154"/>
      <c r="H187" s="155"/>
      <c r="I187" s="152"/>
      <c r="J187" s="153"/>
      <c r="K187" s="154"/>
      <c r="L187" s="156"/>
      <c r="M187" s="151"/>
    </row>
    <row r="188" spans="1:13" s="159" customFormat="1" ht="15" customHeight="1" thickBot="1">
      <c r="A188" s="410" t="s">
        <v>133</v>
      </c>
      <c r="B188" s="411"/>
      <c r="C188" s="157"/>
      <c r="D188" s="412"/>
      <c r="E188" s="413"/>
      <c r="F188" s="413"/>
      <c r="G188" s="414"/>
      <c r="H188" s="158">
        <f>SUM(H12:H187)</f>
        <v>0</v>
      </c>
      <c r="I188" s="412"/>
      <c r="J188" s="413"/>
      <c r="K188" s="413"/>
      <c r="L188" s="414"/>
      <c r="M188" s="158">
        <f>SUM(M12:M187)</f>
        <v>0</v>
      </c>
    </row>
    <row r="189" spans="1:13" s="160" customFormat="1" ht="17.25" thickBot="1">
      <c r="A189" s="415"/>
      <c r="B189" s="416"/>
      <c r="C189" s="416"/>
      <c r="D189" s="416"/>
      <c r="E189" s="416"/>
      <c r="F189" s="416"/>
      <c r="G189" s="416"/>
      <c r="H189" s="416"/>
      <c r="I189" s="416"/>
      <c r="J189" s="416"/>
      <c r="K189" s="416"/>
      <c r="L189" s="416"/>
      <c r="M189" s="417"/>
    </row>
    <row r="190" spans="1:13" s="159" customFormat="1" ht="15" customHeight="1" thickBot="1">
      <c r="A190" s="410" t="s">
        <v>134</v>
      </c>
      <c r="B190" s="411"/>
      <c r="C190" s="161"/>
      <c r="D190" s="162"/>
      <c r="E190" s="163" t="s">
        <v>135</v>
      </c>
      <c r="F190" s="164"/>
      <c r="G190" s="165" t="s">
        <v>136</v>
      </c>
      <c r="H190" s="158">
        <f>D190/4</f>
        <v>0</v>
      </c>
      <c r="I190" s="421" t="s">
        <v>137</v>
      </c>
      <c r="J190" s="422"/>
      <c r="K190" s="422"/>
      <c r="L190" s="422"/>
      <c r="M190" s="423"/>
    </row>
    <row r="191" spans="1:13" ht="17.25" thickBot="1">
      <c r="A191" s="384"/>
      <c r="B191" s="385"/>
      <c r="C191" s="385"/>
      <c r="D191" s="385"/>
      <c r="E191" s="385"/>
      <c r="F191" s="385"/>
      <c r="G191" s="385"/>
      <c r="H191" s="385"/>
      <c r="I191" s="385"/>
      <c r="J191" s="385"/>
      <c r="K191" s="385"/>
      <c r="L191" s="385"/>
      <c r="M191" s="386"/>
    </row>
    <row r="192" spans="1:13" s="167" customFormat="1" ht="15" customHeight="1" thickBot="1">
      <c r="A192" s="395" t="s">
        <v>138</v>
      </c>
      <c r="B192" s="396"/>
      <c r="C192" s="166"/>
      <c r="D192" s="397"/>
      <c r="E192" s="398"/>
      <c r="F192" s="398"/>
      <c r="G192" s="399"/>
      <c r="H192" s="158">
        <f>H188+M188+H190</f>
        <v>0</v>
      </c>
      <c r="I192" s="397"/>
      <c r="J192" s="398"/>
      <c r="K192" s="398"/>
      <c r="L192" s="398"/>
      <c r="M192" s="400"/>
    </row>
    <row r="193" spans="1:13">
      <c r="A193" s="401"/>
      <c r="B193" s="402"/>
      <c r="C193" s="402"/>
      <c r="D193" s="402"/>
      <c r="E193" s="402"/>
      <c r="F193" s="402"/>
      <c r="G193" s="402"/>
      <c r="H193" s="402"/>
      <c r="I193" s="402"/>
      <c r="J193" s="402"/>
      <c r="K193" s="402"/>
      <c r="L193" s="402"/>
      <c r="M193" s="403"/>
    </row>
    <row r="194" spans="1:13" s="168" customFormat="1" ht="20.25">
      <c r="A194" s="404" t="s">
        <v>139</v>
      </c>
      <c r="B194" s="405"/>
      <c r="C194" s="405"/>
      <c r="D194" s="405"/>
      <c r="E194" s="405"/>
      <c r="F194" s="405"/>
      <c r="G194" s="405"/>
      <c r="H194" s="405"/>
      <c r="I194" s="405"/>
      <c r="J194" s="405"/>
      <c r="K194" s="405"/>
      <c r="L194" s="405"/>
      <c r="M194" s="406"/>
    </row>
    <row r="195" spans="1:13" s="167" customFormat="1">
      <c r="A195" s="169"/>
      <c r="B195" s="170"/>
      <c r="C195" s="155"/>
      <c r="D195" s="152"/>
      <c r="E195" s="153"/>
      <c r="F195" s="154"/>
      <c r="G195" s="154"/>
      <c r="H195" s="155"/>
      <c r="I195" s="152"/>
      <c r="J195" s="153"/>
      <c r="K195" s="154"/>
      <c r="L195" s="154"/>
      <c r="M195" s="155"/>
    </row>
    <row r="196" spans="1:13">
      <c r="A196" s="140"/>
      <c r="B196" s="141"/>
      <c r="C196" s="151"/>
      <c r="D196" s="142"/>
      <c r="E196" s="143"/>
      <c r="F196" s="144"/>
      <c r="G196" s="133">
        <f>IF(AND(F196&gt;0, F196&lt;38),1,IF(AND(F196&gt;37, F196&lt;63),1.5,IF(AND(F196&gt;62, F196&lt;88),2,IF(AND(F196&gt;87, F196&lt;101),2.5,0))))</f>
        <v>0</v>
      </c>
      <c r="H196" s="129">
        <f t="shared" si="12"/>
        <v>0</v>
      </c>
      <c r="I196" s="145"/>
      <c r="J196" s="146"/>
      <c r="K196" s="147"/>
      <c r="L196" s="133">
        <f>IF(AND(K196&gt;0, K196&lt;15),1,IF(AND(K196&gt;14, K196&lt;25),1.5,IF(AND(K196&gt;24, K196&lt;35),2,IF(AND(K196&gt;34, K196&lt;41),2.5,0))))</f>
        <v>0</v>
      </c>
      <c r="M196" s="129">
        <f t="shared" si="14"/>
        <v>0</v>
      </c>
    </row>
    <row r="197" spans="1:13">
      <c r="A197" s="140"/>
      <c r="B197" s="141"/>
      <c r="C197" s="151"/>
      <c r="D197" s="142"/>
      <c r="E197" s="143"/>
      <c r="F197" s="144"/>
      <c r="G197" s="133">
        <f t="shared" ref="G197:G213" si="15">IF(AND(F197&gt;0, F197&lt;38),1,IF(AND(F197&gt;37, F197&lt;63),1.5,IF(AND(F197&gt;62, F197&lt;88),2,IF(AND(F197&gt;87, F197&lt;101),2.5,0))))</f>
        <v>0</v>
      </c>
      <c r="H197" s="129">
        <f t="shared" si="12"/>
        <v>0</v>
      </c>
      <c r="I197" s="145"/>
      <c r="J197" s="146"/>
      <c r="K197" s="147"/>
      <c r="L197" s="133">
        <f t="shared" ref="L197:L213" si="16">IF(AND(K197&gt;0, K197&lt;15),1,IF(AND(K197&gt;14, K197&lt;25),1.5,IF(AND(K197&gt;24, K197&lt;35),2,IF(AND(K197&gt;34, K197&lt;26),2.5,0))))</f>
        <v>0</v>
      </c>
      <c r="M197" s="129">
        <f t="shared" si="14"/>
        <v>0</v>
      </c>
    </row>
    <row r="198" spans="1:13" hidden="1">
      <c r="A198" s="140"/>
      <c r="B198" s="141"/>
      <c r="C198" s="151"/>
      <c r="D198" s="142"/>
      <c r="E198" s="143"/>
      <c r="F198" s="144"/>
      <c r="G198" s="133">
        <f t="shared" si="15"/>
        <v>0</v>
      </c>
      <c r="H198" s="129">
        <f t="shared" si="12"/>
        <v>0</v>
      </c>
      <c r="I198" s="145"/>
      <c r="J198" s="146"/>
      <c r="K198" s="147"/>
      <c r="L198" s="133">
        <f t="shared" si="16"/>
        <v>0</v>
      </c>
      <c r="M198" s="129">
        <f t="shared" si="14"/>
        <v>0</v>
      </c>
    </row>
    <row r="199" spans="1:13" hidden="1">
      <c r="A199" s="140"/>
      <c r="B199" s="141"/>
      <c r="C199" s="151"/>
      <c r="D199" s="142"/>
      <c r="E199" s="143"/>
      <c r="F199" s="144"/>
      <c r="G199" s="133">
        <f t="shared" si="15"/>
        <v>0</v>
      </c>
      <c r="H199" s="129">
        <f t="shared" si="12"/>
        <v>0</v>
      </c>
      <c r="I199" s="145"/>
      <c r="J199" s="146"/>
      <c r="K199" s="147"/>
      <c r="L199" s="133">
        <f t="shared" si="16"/>
        <v>0</v>
      </c>
      <c r="M199" s="129">
        <f t="shared" si="14"/>
        <v>0</v>
      </c>
    </row>
    <row r="200" spans="1:13" hidden="1">
      <c r="A200" s="140"/>
      <c r="B200" s="141"/>
      <c r="C200" s="151"/>
      <c r="D200" s="142"/>
      <c r="E200" s="143"/>
      <c r="F200" s="144"/>
      <c r="G200" s="133">
        <f t="shared" si="15"/>
        <v>0</v>
      </c>
      <c r="H200" s="129">
        <f t="shared" si="12"/>
        <v>0</v>
      </c>
      <c r="I200" s="145"/>
      <c r="J200" s="146"/>
      <c r="K200" s="147"/>
      <c r="L200" s="133">
        <f t="shared" si="16"/>
        <v>0</v>
      </c>
      <c r="M200" s="129">
        <f t="shared" si="14"/>
        <v>0</v>
      </c>
    </row>
    <row r="201" spans="1:13" hidden="1">
      <c r="A201" s="140"/>
      <c r="B201" s="141"/>
      <c r="C201" s="151"/>
      <c r="D201" s="142"/>
      <c r="E201" s="143"/>
      <c r="F201" s="144"/>
      <c r="G201" s="133">
        <f t="shared" si="15"/>
        <v>0</v>
      </c>
      <c r="H201" s="129">
        <f t="shared" si="12"/>
        <v>0</v>
      </c>
      <c r="I201" s="145"/>
      <c r="J201" s="146"/>
      <c r="K201" s="147"/>
      <c r="L201" s="133">
        <f t="shared" si="16"/>
        <v>0</v>
      </c>
      <c r="M201" s="129">
        <f t="shared" si="14"/>
        <v>0</v>
      </c>
    </row>
    <row r="202" spans="1:13" hidden="1">
      <c r="A202" s="140"/>
      <c r="B202" s="141"/>
      <c r="C202" s="151"/>
      <c r="D202" s="142"/>
      <c r="E202" s="143"/>
      <c r="F202" s="144"/>
      <c r="G202" s="133">
        <f t="shared" si="15"/>
        <v>0</v>
      </c>
      <c r="H202" s="129">
        <f t="shared" si="12"/>
        <v>0</v>
      </c>
      <c r="I202" s="145"/>
      <c r="J202" s="146"/>
      <c r="K202" s="147"/>
      <c r="L202" s="133">
        <f t="shared" si="16"/>
        <v>0</v>
      </c>
      <c r="M202" s="129">
        <f t="shared" si="14"/>
        <v>0</v>
      </c>
    </row>
    <row r="203" spans="1:13" hidden="1">
      <c r="A203" s="140"/>
      <c r="B203" s="141"/>
      <c r="C203" s="151"/>
      <c r="D203" s="142"/>
      <c r="E203" s="143"/>
      <c r="F203" s="144"/>
      <c r="G203" s="133">
        <f t="shared" si="15"/>
        <v>0</v>
      </c>
      <c r="H203" s="129">
        <f t="shared" si="12"/>
        <v>0</v>
      </c>
      <c r="I203" s="145"/>
      <c r="J203" s="146"/>
      <c r="K203" s="147"/>
      <c r="L203" s="133">
        <f t="shared" si="16"/>
        <v>0</v>
      </c>
      <c r="M203" s="129">
        <f t="shared" si="14"/>
        <v>0</v>
      </c>
    </row>
    <row r="204" spans="1:13" hidden="1">
      <c r="A204" s="140"/>
      <c r="B204" s="141"/>
      <c r="C204" s="151"/>
      <c r="D204" s="142"/>
      <c r="E204" s="143"/>
      <c r="F204" s="144"/>
      <c r="G204" s="133">
        <f t="shared" si="15"/>
        <v>0</v>
      </c>
      <c r="H204" s="129">
        <f t="shared" si="12"/>
        <v>0</v>
      </c>
      <c r="I204" s="145"/>
      <c r="J204" s="146"/>
      <c r="K204" s="147"/>
      <c r="L204" s="133">
        <f t="shared" si="16"/>
        <v>0</v>
      </c>
      <c r="M204" s="129">
        <f t="shared" si="14"/>
        <v>0</v>
      </c>
    </row>
    <row r="205" spans="1:13" hidden="1">
      <c r="A205" s="140"/>
      <c r="B205" s="141"/>
      <c r="C205" s="151"/>
      <c r="D205" s="142"/>
      <c r="E205" s="143"/>
      <c r="F205" s="144"/>
      <c r="G205" s="133">
        <f t="shared" si="15"/>
        <v>0</v>
      </c>
      <c r="H205" s="129">
        <f t="shared" si="12"/>
        <v>0</v>
      </c>
      <c r="I205" s="145"/>
      <c r="J205" s="146"/>
      <c r="K205" s="147"/>
      <c r="L205" s="133">
        <f t="shared" si="16"/>
        <v>0</v>
      </c>
      <c r="M205" s="129">
        <f t="shared" si="14"/>
        <v>0</v>
      </c>
    </row>
    <row r="206" spans="1:13" hidden="1">
      <c r="A206" s="140"/>
      <c r="B206" s="141"/>
      <c r="C206" s="151"/>
      <c r="D206" s="142"/>
      <c r="E206" s="143"/>
      <c r="F206" s="144"/>
      <c r="G206" s="133">
        <f t="shared" si="15"/>
        <v>0</v>
      </c>
      <c r="H206" s="129">
        <f t="shared" si="12"/>
        <v>0</v>
      </c>
      <c r="I206" s="145"/>
      <c r="J206" s="146"/>
      <c r="K206" s="147"/>
      <c r="L206" s="133">
        <f t="shared" si="16"/>
        <v>0</v>
      </c>
      <c r="M206" s="129">
        <f t="shared" si="14"/>
        <v>0</v>
      </c>
    </row>
    <row r="207" spans="1:13" hidden="1">
      <c r="A207" s="140"/>
      <c r="B207" s="141"/>
      <c r="C207" s="151"/>
      <c r="D207" s="142"/>
      <c r="E207" s="143"/>
      <c r="F207" s="144"/>
      <c r="G207" s="133">
        <f t="shared" si="15"/>
        <v>0</v>
      </c>
      <c r="H207" s="129">
        <f t="shared" si="12"/>
        <v>0</v>
      </c>
      <c r="I207" s="145"/>
      <c r="J207" s="146"/>
      <c r="K207" s="147"/>
      <c r="L207" s="133">
        <f t="shared" si="16"/>
        <v>0</v>
      </c>
      <c r="M207" s="129">
        <f t="shared" si="14"/>
        <v>0</v>
      </c>
    </row>
    <row r="208" spans="1:13">
      <c r="A208" s="140"/>
      <c r="B208" s="141"/>
      <c r="C208" s="151"/>
      <c r="D208" s="142"/>
      <c r="E208" s="143"/>
      <c r="F208" s="144"/>
      <c r="G208" s="133">
        <f t="shared" si="15"/>
        <v>0</v>
      </c>
      <c r="H208" s="129">
        <f t="shared" si="12"/>
        <v>0</v>
      </c>
      <c r="I208" s="145"/>
      <c r="J208" s="146"/>
      <c r="K208" s="147"/>
      <c r="L208" s="133">
        <f t="shared" si="16"/>
        <v>0</v>
      </c>
      <c r="M208" s="129">
        <f t="shared" si="14"/>
        <v>0</v>
      </c>
    </row>
    <row r="209" spans="1:13">
      <c r="A209" s="140"/>
      <c r="B209" s="141"/>
      <c r="C209" s="151"/>
      <c r="D209" s="142"/>
      <c r="E209" s="143"/>
      <c r="F209" s="144"/>
      <c r="G209" s="133">
        <f t="shared" si="15"/>
        <v>0</v>
      </c>
      <c r="H209" s="129">
        <f t="shared" si="12"/>
        <v>0</v>
      </c>
      <c r="I209" s="145"/>
      <c r="J209" s="146"/>
      <c r="K209" s="147"/>
      <c r="L209" s="133">
        <f t="shared" si="16"/>
        <v>0</v>
      </c>
      <c r="M209" s="129">
        <f t="shared" si="14"/>
        <v>0</v>
      </c>
    </row>
    <row r="210" spans="1:13">
      <c r="A210" s="140"/>
      <c r="B210" s="141"/>
      <c r="C210" s="151"/>
      <c r="D210" s="142"/>
      <c r="E210" s="143"/>
      <c r="F210" s="144"/>
      <c r="G210" s="133">
        <f t="shared" si="15"/>
        <v>0</v>
      </c>
      <c r="H210" s="129">
        <f t="shared" si="12"/>
        <v>0</v>
      </c>
      <c r="I210" s="145"/>
      <c r="J210" s="146"/>
      <c r="K210" s="147"/>
      <c r="L210" s="133">
        <f t="shared" si="16"/>
        <v>0</v>
      </c>
      <c r="M210" s="129">
        <f t="shared" si="14"/>
        <v>0</v>
      </c>
    </row>
    <row r="211" spans="1:13">
      <c r="A211" s="140"/>
      <c r="B211" s="141"/>
      <c r="C211" s="151"/>
      <c r="D211" s="142"/>
      <c r="E211" s="143"/>
      <c r="F211" s="144"/>
      <c r="G211" s="133">
        <f t="shared" si="15"/>
        <v>0</v>
      </c>
      <c r="H211" s="129">
        <f t="shared" si="12"/>
        <v>0</v>
      </c>
      <c r="I211" s="145"/>
      <c r="J211" s="146"/>
      <c r="K211" s="147"/>
      <c r="L211" s="133">
        <f t="shared" si="16"/>
        <v>0</v>
      </c>
      <c r="M211" s="129">
        <f t="shared" si="14"/>
        <v>0</v>
      </c>
    </row>
    <row r="212" spans="1:13">
      <c r="A212" s="140"/>
      <c r="B212" s="141"/>
      <c r="C212" s="151"/>
      <c r="D212" s="142"/>
      <c r="E212" s="143"/>
      <c r="F212" s="144"/>
      <c r="G212" s="133">
        <f t="shared" si="15"/>
        <v>0</v>
      </c>
      <c r="H212" s="129">
        <f t="shared" si="12"/>
        <v>0</v>
      </c>
      <c r="I212" s="145"/>
      <c r="J212" s="146"/>
      <c r="K212" s="147"/>
      <c r="L212" s="133">
        <f t="shared" si="16"/>
        <v>0</v>
      </c>
      <c r="M212" s="129">
        <f t="shared" si="14"/>
        <v>0</v>
      </c>
    </row>
    <row r="213" spans="1:13">
      <c r="A213" s="140"/>
      <c r="B213" s="141"/>
      <c r="C213" s="151"/>
      <c r="D213" s="142"/>
      <c r="E213" s="143"/>
      <c r="F213" s="144"/>
      <c r="G213" s="133">
        <f t="shared" si="15"/>
        <v>0</v>
      </c>
      <c r="H213" s="129">
        <f t="shared" si="12"/>
        <v>0</v>
      </c>
      <c r="I213" s="145"/>
      <c r="J213" s="146"/>
      <c r="K213" s="147"/>
      <c r="L213" s="133">
        <f t="shared" si="16"/>
        <v>0</v>
      </c>
      <c r="M213" s="129">
        <f t="shared" si="14"/>
        <v>0</v>
      </c>
    </row>
    <row r="214" spans="1:13" s="167" customFormat="1" ht="17.25" thickBot="1">
      <c r="A214" s="169"/>
      <c r="B214" s="170"/>
      <c r="C214" s="155"/>
      <c r="D214" s="152"/>
      <c r="E214" s="153"/>
      <c r="F214" s="154"/>
      <c r="G214" s="154"/>
      <c r="H214" s="155"/>
      <c r="I214" s="152"/>
      <c r="J214" s="153"/>
      <c r="K214" s="154"/>
      <c r="L214" s="154"/>
      <c r="M214" s="155"/>
    </row>
    <row r="215" spans="1:13" s="159" customFormat="1" ht="15" customHeight="1" thickBot="1">
      <c r="A215" s="410" t="s">
        <v>133</v>
      </c>
      <c r="B215" s="411"/>
      <c r="C215" s="157"/>
      <c r="D215" s="412"/>
      <c r="E215" s="413"/>
      <c r="F215" s="413"/>
      <c r="G215" s="414"/>
      <c r="H215" s="158">
        <f>SUM(H195:H214)</f>
        <v>0</v>
      </c>
      <c r="I215" s="412"/>
      <c r="J215" s="413"/>
      <c r="K215" s="413"/>
      <c r="L215" s="414"/>
      <c r="M215" s="158">
        <f>SUM(M195:M214)</f>
        <v>0</v>
      </c>
    </row>
    <row r="216" spans="1:13" s="160" customFormat="1" ht="17.25" thickBot="1">
      <c r="A216" s="415"/>
      <c r="B216" s="416"/>
      <c r="C216" s="416"/>
      <c r="D216" s="416"/>
      <c r="E216" s="416"/>
      <c r="F216" s="416"/>
      <c r="G216" s="416"/>
      <c r="H216" s="416"/>
      <c r="I216" s="416"/>
      <c r="J216" s="416"/>
      <c r="K216" s="416"/>
      <c r="L216" s="416"/>
      <c r="M216" s="417"/>
    </row>
    <row r="217" spans="1:13" s="159" customFormat="1" ht="15" customHeight="1" thickBot="1">
      <c r="A217" s="410" t="s">
        <v>140</v>
      </c>
      <c r="B217" s="411"/>
      <c r="C217" s="161"/>
      <c r="D217" s="162"/>
      <c r="E217" s="424" t="s">
        <v>135</v>
      </c>
      <c r="F217" s="413"/>
      <c r="G217" s="165" t="s">
        <v>136</v>
      </c>
      <c r="H217" s="158">
        <f>D217/2</f>
        <v>0</v>
      </c>
      <c r="I217" s="421" t="s">
        <v>137</v>
      </c>
      <c r="J217" s="422"/>
      <c r="K217" s="422"/>
      <c r="L217" s="422"/>
      <c r="M217" s="423"/>
    </row>
    <row r="218" spans="1:13" ht="17.25" thickBot="1">
      <c r="A218" s="384"/>
      <c r="B218" s="385"/>
      <c r="C218" s="385"/>
      <c r="D218" s="385"/>
      <c r="E218" s="385"/>
      <c r="F218" s="385"/>
      <c r="G218" s="385"/>
      <c r="H218" s="385"/>
      <c r="I218" s="385"/>
      <c r="J218" s="385"/>
      <c r="K218" s="385"/>
      <c r="L218" s="385"/>
      <c r="M218" s="386"/>
    </row>
    <row r="219" spans="1:13" s="159" customFormat="1" ht="15" customHeight="1" thickBot="1">
      <c r="A219" s="410" t="s">
        <v>141</v>
      </c>
      <c r="B219" s="411"/>
      <c r="C219" s="161"/>
      <c r="D219" s="162"/>
      <c r="E219" s="424" t="s">
        <v>135</v>
      </c>
      <c r="F219" s="413"/>
      <c r="G219" s="165" t="s">
        <v>136</v>
      </c>
      <c r="H219" s="158">
        <f>D219/1</f>
        <v>0</v>
      </c>
      <c r="I219" s="421" t="s">
        <v>137</v>
      </c>
      <c r="J219" s="422"/>
      <c r="K219" s="422"/>
      <c r="L219" s="422"/>
      <c r="M219" s="423"/>
    </row>
    <row r="220" spans="1:13" ht="15" customHeight="1" thickBot="1">
      <c r="A220" s="384"/>
      <c r="B220" s="385"/>
      <c r="C220" s="385"/>
      <c r="D220" s="385"/>
      <c r="E220" s="385"/>
      <c r="F220" s="385"/>
      <c r="G220" s="385"/>
      <c r="H220" s="385"/>
      <c r="I220" s="385"/>
      <c r="J220" s="385"/>
      <c r="K220" s="385"/>
      <c r="L220" s="385"/>
      <c r="M220" s="386"/>
    </row>
    <row r="221" spans="1:13" s="167" customFormat="1" ht="15" customHeight="1" thickBot="1">
      <c r="A221" s="395" t="s">
        <v>142</v>
      </c>
      <c r="B221" s="396"/>
      <c r="C221" s="166"/>
      <c r="D221" s="397"/>
      <c r="E221" s="398"/>
      <c r="F221" s="398"/>
      <c r="G221" s="399"/>
      <c r="H221" s="158">
        <f>H215+M215+H217+H219</f>
        <v>0</v>
      </c>
      <c r="I221" s="171"/>
      <c r="J221" s="172"/>
      <c r="K221" s="173"/>
      <c r="L221" s="173"/>
      <c r="M221" s="174"/>
    </row>
    <row r="222" spans="1:13">
      <c r="A222" s="401"/>
      <c r="B222" s="402"/>
      <c r="C222" s="402"/>
      <c r="D222" s="402"/>
      <c r="E222" s="402"/>
      <c r="F222" s="402"/>
      <c r="G222" s="402"/>
      <c r="H222" s="402"/>
      <c r="I222" s="402"/>
      <c r="J222" s="402"/>
      <c r="K222" s="402"/>
      <c r="L222" s="402"/>
      <c r="M222" s="403"/>
    </row>
    <row r="223" spans="1:13" s="168" customFormat="1" ht="20.25">
      <c r="A223" s="404" t="s">
        <v>143</v>
      </c>
      <c r="B223" s="405"/>
      <c r="C223" s="405"/>
      <c r="D223" s="405"/>
      <c r="E223" s="405"/>
      <c r="F223" s="405"/>
      <c r="G223" s="405"/>
      <c r="H223" s="405"/>
      <c r="I223" s="405"/>
      <c r="J223" s="405"/>
      <c r="K223" s="405"/>
      <c r="L223" s="405"/>
      <c r="M223" s="406"/>
    </row>
    <row r="224" spans="1:13" ht="17.25" thickBot="1">
      <c r="A224" s="407"/>
      <c r="B224" s="408"/>
      <c r="C224" s="408"/>
      <c r="D224" s="408"/>
      <c r="E224" s="408"/>
      <c r="F224" s="408"/>
      <c r="G224" s="408"/>
      <c r="H224" s="408"/>
      <c r="I224" s="408"/>
      <c r="J224" s="408"/>
      <c r="K224" s="408"/>
      <c r="L224" s="408"/>
      <c r="M224" s="409"/>
    </row>
    <row r="225" spans="1:13" s="159" customFormat="1" ht="15" customHeight="1" thickBot="1">
      <c r="A225" s="410" t="s">
        <v>133</v>
      </c>
      <c r="B225" s="411"/>
      <c r="C225" s="157"/>
      <c r="D225" s="412"/>
      <c r="E225" s="413"/>
      <c r="F225" s="413"/>
      <c r="G225" s="414"/>
      <c r="H225" s="158">
        <f>H188+H215</f>
        <v>0</v>
      </c>
      <c r="I225" s="412"/>
      <c r="J225" s="413"/>
      <c r="K225" s="413"/>
      <c r="L225" s="414"/>
      <c r="M225" s="158">
        <f>M188+M215</f>
        <v>0</v>
      </c>
    </row>
    <row r="226" spans="1:13" s="160" customFormat="1" ht="17.25" thickBot="1">
      <c r="A226" s="415"/>
      <c r="B226" s="416"/>
      <c r="C226" s="416"/>
      <c r="D226" s="416"/>
      <c r="E226" s="416"/>
      <c r="F226" s="416"/>
      <c r="G226" s="416"/>
      <c r="H226" s="416"/>
      <c r="I226" s="416"/>
      <c r="J226" s="416"/>
      <c r="K226" s="416"/>
      <c r="L226" s="416"/>
      <c r="M226" s="417"/>
    </row>
    <row r="227" spans="1:13" s="159" customFormat="1" ht="15" customHeight="1" thickBot="1">
      <c r="A227" s="410" t="s">
        <v>144</v>
      </c>
      <c r="B227" s="411"/>
      <c r="C227" s="161"/>
      <c r="D227" s="418"/>
      <c r="E227" s="419"/>
      <c r="F227" s="419"/>
      <c r="G227" s="420"/>
      <c r="H227" s="158">
        <f>H190+H217+H219</f>
        <v>0</v>
      </c>
      <c r="I227" s="421" t="s">
        <v>137</v>
      </c>
      <c r="J227" s="422"/>
      <c r="K227" s="422"/>
      <c r="L227" s="422"/>
      <c r="M227" s="423"/>
    </row>
    <row r="228" spans="1:13" ht="17.25" thickBot="1">
      <c r="A228" s="384"/>
      <c r="B228" s="385"/>
      <c r="C228" s="385"/>
      <c r="D228" s="385"/>
      <c r="E228" s="385"/>
      <c r="F228" s="385"/>
      <c r="G228" s="385"/>
      <c r="H228" s="385"/>
      <c r="I228" s="385"/>
      <c r="J228" s="385"/>
      <c r="K228" s="385"/>
      <c r="L228" s="385"/>
      <c r="M228" s="386"/>
    </row>
    <row r="229" spans="1:13" s="167" customFormat="1" ht="15" customHeight="1" thickBot="1">
      <c r="A229" s="395" t="s">
        <v>138</v>
      </c>
      <c r="B229" s="396"/>
      <c r="C229" s="166"/>
      <c r="D229" s="397"/>
      <c r="E229" s="398"/>
      <c r="F229" s="398"/>
      <c r="G229" s="399"/>
      <c r="H229" s="158">
        <f>H225+M225+H227</f>
        <v>0</v>
      </c>
      <c r="I229" s="397"/>
      <c r="J229" s="398"/>
      <c r="K229" s="398"/>
      <c r="L229" s="398"/>
      <c r="M229" s="400"/>
    </row>
    <row r="230" spans="1:13" ht="17.25" thickBot="1">
      <c r="A230" s="384"/>
      <c r="B230" s="385"/>
      <c r="C230" s="385"/>
      <c r="D230" s="385"/>
      <c r="E230" s="385"/>
      <c r="F230" s="385"/>
      <c r="G230" s="385"/>
      <c r="H230" s="385"/>
      <c r="I230" s="385"/>
      <c r="J230" s="385"/>
      <c r="K230" s="385"/>
      <c r="L230" s="385"/>
      <c r="M230" s="386"/>
    </row>
    <row r="231" spans="1:13" ht="54.75" customHeight="1" thickBot="1">
      <c r="A231" s="387" t="s">
        <v>145</v>
      </c>
      <c r="B231" s="388"/>
      <c r="C231" s="389"/>
      <c r="D231" s="393" t="s">
        <v>146</v>
      </c>
      <c r="E231" s="393"/>
      <c r="F231" s="393"/>
      <c r="G231" s="393" t="s">
        <v>147</v>
      </c>
      <c r="H231" s="393"/>
      <c r="I231" s="393"/>
      <c r="J231" s="393"/>
      <c r="K231" s="393" t="s">
        <v>148</v>
      </c>
      <c r="L231" s="393"/>
      <c r="M231" s="393"/>
    </row>
    <row r="232" spans="1:13" s="175" customFormat="1" ht="28.15" customHeight="1" thickBot="1">
      <c r="A232" s="390"/>
      <c r="B232" s="391"/>
      <c r="C232" s="392"/>
      <c r="D232" s="394">
        <f>ROUND((H229/24)/0.72,0)</f>
        <v>0</v>
      </c>
      <c r="E232" s="394"/>
      <c r="F232" s="394"/>
      <c r="G232" s="394">
        <f>ROUND((H229/24)/0.65,0)</f>
        <v>0</v>
      </c>
      <c r="H232" s="394"/>
      <c r="I232" s="394"/>
      <c r="J232" s="394"/>
      <c r="K232" s="394">
        <f>ROUND((H229/24)/0.58,0)</f>
        <v>0</v>
      </c>
      <c r="L232" s="394"/>
      <c r="M232" s="394"/>
    </row>
  </sheetData>
  <mergeCells count="55">
    <mergeCell ref="A2:M2"/>
    <mergeCell ref="A3:M3"/>
    <mergeCell ref="A7:A8"/>
    <mergeCell ref="B7:C7"/>
    <mergeCell ref="D7:H7"/>
    <mergeCell ref="I7:M7"/>
    <mergeCell ref="A194:M194"/>
    <mergeCell ref="A11:M11"/>
    <mergeCell ref="A188:B188"/>
    <mergeCell ref="D188:G188"/>
    <mergeCell ref="I188:L188"/>
    <mergeCell ref="A189:M189"/>
    <mergeCell ref="A190:B190"/>
    <mergeCell ref="I190:M190"/>
    <mergeCell ref="A191:M191"/>
    <mergeCell ref="A192:B192"/>
    <mergeCell ref="D192:G192"/>
    <mergeCell ref="I192:M192"/>
    <mergeCell ref="A193:M193"/>
    <mergeCell ref="A221:B221"/>
    <mergeCell ref="D221:G221"/>
    <mergeCell ref="A215:B215"/>
    <mergeCell ref="D215:G215"/>
    <mergeCell ref="I215:L215"/>
    <mergeCell ref="A216:M216"/>
    <mergeCell ref="A217:B217"/>
    <mergeCell ref="E217:F217"/>
    <mergeCell ref="I217:M217"/>
    <mergeCell ref="A218:M218"/>
    <mergeCell ref="A219:B219"/>
    <mergeCell ref="E219:F219"/>
    <mergeCell ref="I219:M219"/>
    <mergeCell ref="A220:M220"/>
    <mergeCell ref="A229:B229"/>
    <mergeCell ref="D229:G229"/>
    <mergeCell ref="I229:M229"/>
    <mergeCell ref="A222:M222"/>
    <mergeCell ref="A223:M223"/>
    <mergeCell ref="A224:M224"/>
    <mergeCell ref="A225:B225"/>
    <mergeCell ref="D225:G225"/>
    <mergeCell ref="I225:L225"/>
    <mergeCell ref="A226:M226"/>
    <mergeCell ref="A227:B227"/>
    <mergeCell ref="D227:G227"/>
    <mergeCell ref="I227:M227"/>
    <mergeCell ref="A228:M228"/>
    <mergeCell ref="A230:M230"/>
    <mergeCell ref="A231:C232"/>
    <mergeCell ref="D231:F231"/>
    <mergeCell ref="G231:J231"/>
    <mergeCell ref="K231:M231"/>
    <mergeCell ref="D232:F232"/>
    <mergeCell ref="G232:J232"/>
    <mergeCell ref="K232:M232"/>
  </mergeCells>
  <printOptions horizontalCentered="1"/>
  <pageMargins left="0.39370078740157483" right="0.39370078740157483" top="0.55118110236220474" bottom="0.55118110236220474"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sheetPr>
    <tabColor rgb="FFFFFF00"/>
  </sheetPr>
  <dimension ref="A1:M232"/>
  <sheetViews>
    <sheetView view="pageBreakPreview" zoomScale="60" zoomScaleNormal="70" workbookViewId="0">
      <selection activeCell="H32" sqref="H32"/>
    </sheetView>
  </sheetViews>
  <sheetFormatPr defaultColWidth="12.7109375" defaultRowHeight="16.5"/>
  <cols>
    <col min="1" max="1" width="9.5703125" style="175" customWidth="1"/>
    <col min="2" max="2" width="28.140625" style="177" customWidth="1"/>
    <col min="3" max="3" width="11.5703125" style="175" customWidth="1"/>
    <col min="4" max="4" width="9.140625" style="175" customWidth="1"/>
    <col min="5" max="5" width="9.5703125" style="175" customWidth="1"/>
    <col min="6" max="6" width="11" style="175" customWidth="1"/>
    <col min="7" max="7" width="9.5703125" style="175" customWidth="1"/>
    <col min="8" max="8" width="13" style="175" customWidth="1"/>
    <col min="9" max="9" width="10.28515625" style="175" customWidth="1"/>
    <col min="10" max="10" width="10.140625" style="175" customWidth="1"/>
    <col min="11" max="11" width="10.85546875" style="175" customWidth="1"/>
    <col min="12" max="12" width="10.5703125" style="175" customWidth="1"/>
    <col min="13" max="16384" width="12.7109375" style="175"/>
  </cols>
  <sheetData>
    <row r="1" spans="1:13" ht="18">
      <c r="A1" s="176" t="s">
        <v>149</v>
      </c>
      <c r="M1" s="178" t="s">
        <v>109</v>
      </c>
    </row>
    <row r="2" spans="1:13">
      <c r="A2" s="442" t="s">
        <v>110</v>
      </c>
      <c r="B2" s="442"/>
      <c r="C2" s="442"/>
      <c r="D2" s="442"/>
      <c r="E2" s="442"/>
      <c r="F2" s="442"/>
      <c r="G2" s="442"/>
      <c r="H2" s="442"/>
      <c r="I2" s="442"/>
      <c r="J2" s="442"/>
      <c r="K2" s="442"/>
      <c r="L2" s="442"/>
      <c r="M2" s="442"/>
    </row>
    <row r="3" spans="1:13">
      <c r="A3" s="442" t="s">
        <v>150</v>
      </c>
      <c r="B3" s="442"/>
      <c r="C3" s="442"/>
      <c r="D3" s="442"/>
      <c r="E3" s="442"/>
      <c r="F3" s="442"/>
      <c r="G3" s="442"/>
      <c r="H3" s="442"/>
      <c r="I3" s="442"/>
      <c r="J3" s="442"/>
      <c r="K3" s="442"/>
      <c r="L3" s="442"/>
      <c r="M3" s="442"/>
    </row>
    <row r="5" spans="1:13">
      <c r="A5" s="179" t="s">
        <v>151</v>
      </c>
    </row>
    <row r="6" spans="1:13" ht="17.25" thickBot="1">
      <c r="A6" s="179"/>
    </row>
    <row r="7" spans="1:13" s="180" customFormat="1">
      <c r="A7" s="425" t="s">
        <v>113</v>
      </c>
      <c r="B7" s="443" t="s">
        <v>114</v>
      </c>
      <c r="C7" s="444"/>
      <c r="D7" s="445" t="s">
        <v>115</v>
      </c>
      <c r="E7" s="446"/>
      <c r="F7" s="446"/>
      <c r="G7" s="446"/>
      <c r="H7" s="447"/>
      <c r="I7" s="445" t="s">
        <v>116</v>
      </c>
      <c r="J7" s="446"/>
      <c r="K7" s="446"/>
      <c r="L7" s="446"/>
      <c r="M7" s="447"/>
    </row>
    <row r="8" spans="1:13" ht="49.5">
      <c r="A8" s="426"/>
      <c r="B8" s="98" t="s">
        <v>117</v>
      </c>
      <c r="C8" s="99" t="s">
        <v>118</v>
      </c>
      <c r="D8" s="100" t="s">
        <v>119</v>
      </c>
      <c r="E8" s="101" t="s">
        <v>120</v>
      </c>
      <c r="F8" s="102" t="s">
        <v>121</v>
      </c>
      <c r="G8" s="103" t="s">
        <v>122</v>
      </c>
      <c r="H8" s="99" t="s">
        <v>123</v>
      </c>
      <c r="I8" s="104" t="s">
        <v>124</v>
      </c>
      <c r="J8" s="105" t="s">
        <v>120</v>
      </c>
      <c r="K8" s="106" t="s">
        <v>121</v>
      </c>
      <c r="L8" s="103" t="s">
        <v>122</v>
      </c>
      <c r="M8" s="99" t="s">
        <v>123</v>
      </c>
    </row>
    <row r="9" spans="1:13">
      <c r="A9" s="181">
        <v>1</v>
      </c>
      <c r="B9" s="182">
        <v>2</v>
      </c>
      <c r="C9" s="183">
        <v>3</v>
      </c>
      <c r="D9" s="184">
        <v>4</v>
      </c>
      <c r="E9" s="185">
        <v>5</v>
      </c>
      <c r="F9" s="186">
        <v>6</v>
      </c>
      <c r="G9" s="187" t="s">
        <v>125</v>
      </c>
      <c r="H9" s="188" t="s">
        <v>126</v>
      </c>
      <c r="I9" s="189" t="s">
        <v>127</v>
      </c>
      <c r="J9" s="190" t="s">
        <v>128</v>
      </c>
      <c r="K9" s="187" t="s">
        <v>129</v>
      </c>
      <c r="L9" s="191" t="s">
        <v>130</v>
      </c>
      <c r="M9" s="192" t="s">
        <v>131</v>
      </c>
    </row>
    <row r="10" spans="1:13">
      <c r="A10" s="193"/>
      <c r="B10" s="194"/>
      <c r="C10" s="195"/>
      <c r="D10" s="196"/>
      <c r="E10" s="197"/>
      <c r="F10" s="198"/>
      <c r="G10" s="198"/>
      <c r="H10" s="199"/>
      <c r="I10" s="196"/>
      <c r="J10" s="197"/>
      <c r="K10" s="198"/>
      <c r="L10" s="200"/>
      <c r="M10" s="195"/>
    </row>
    <row r="11" spans="1:13" ht="20.25">
      <c r="A11" s="432" t="s">
        <v>132</v>
      </c>
      <c r="B11" s="433"/>
      <c r="C11" s="433"/>
      <c r="D11" s="433"/>
      <c r="E11" s="433"/>
      <c r="F11" s="433"/>
      <c r="G11" s="433"/>
      <c r="H11" s="433"/>
      <c r="I11" s="433"/>
      <c r="J11" s="433"/>
      <c r="K11" s="433"/>
      <c r="L11" s="433"/>
      <c r="M11" s="434"/>
    </row>
    <row r="12" spans="1:13">
      <c r="A12" s="201"/>
      <c r="B12" s="194"/>
      <c r="C12" s="195"/>
      <c r="D12" s="196"/>
      <c r="E12" s="197"/>
      <c r="F12" s="198"/>
      <c r="G12" s="198"/>
      <c r="H12" s="199"/>
      <c r="I12" s="196"/>
      <c r="J12" s="197"/>
      <c r="K12" s="198"/>
      <c r="L12" s="198"/>
      <c r="M12" s="195"/>
    </row>
    <row r="13" spans="1:13">
      <c r="A13" s="202" t="s">
        <v>152</v>
      </c>
      <c r="B13" s="203" t="s">
        <v>153</v>
      </c>
      <c r="C13" s="204">
        <f t="shared" ref="C13:C76" si="0">D13+I13</f>
        <v>3</v>
      </c>
      <c r="D13" s="205">
        <v>3</v>
      </c>
      <c r="E13" s="206">
        <v>5</v>
      </c>
      <c r="F13" s="207">
        <v>50</v>
      </c>
      <c r="G13" s="208">
        <f>IF(AND(F13&gt;0, F13&lt;60),1,IF(AND(F13&gt;59, F13&lt;100),1.3,IF(AND(F13&gt;99, F13&lt;140),1.7,IF(AND(F13&gt;139, F13&lt;180),2,IF(AND(F13&gt;179, F13&lt;201),2.3,0)))))</f>
        <v>1</v>
      </c>
      <c r="H13" s="204">
        <f>D13*E13*G13</f>
        <v>15</v>
      </c>
      <c r="I13" s="209"/>
      <c r="J13" s="210"/>
      <c r="K13" s="211"/>
      <c r="L13" s="208">
        <f>IF(AND(K13&gt;0, K13&lt;10),0.2,IF(AND(K13&gt;9, K13&lt;20),0.6,IF(AND(K13&gt;19, K13&lt;38),1,IF(AND(K13&gt;37, K13&lt;63),2,IF(AND(K13&gt;62, K13&lt;76),3,0)))))</f>
        <v>0</v>
      </c>
      <c r="M13" s="204">
        <f>I13*J13*L13</f>
        <v>0</v>
      </c>
    </row>
    <row r="14" spans="1:13">
      <c r="A14" s="193"/>
      <c r="B14" s="203" t="s">
        <v>154</v>
      </c>
      <c r="C14" s="204">
        <f t="shared" si="0"/>
        <v>2</v>
      </c>
      <c r="D14" s="205">
        <v>2</v>
      </c>
      <c r="E14" s="206">
        <v>5</v>
      </c>
      <c r="F14" s="207">
        <v>50</v>
      </c>
      <c r="G14" s="208">
        <f t="shared" ref="G14:G77" si="1">IF(AND(F14&gt;0, F14&lt;60),1,IF(AND(F14&gt;59, F14&lt;100),1.3,IF(AND(F14&gt;99, F14&lt;140),1.7,IF(AND(F14&gt;139, F14&lt;180),2,IF(AND(F14&gt;179, F14&lt;201),2.3,0)))))</f>
        <v>1</v>
      </c>
      <c r="H14" s="204">
        <f t="shared" ref="H14:H77" si="2">D14*E14*G14</f>
        <v>10</v>
      </c>
      <c r="I14" s="209"/>
      <c r="J14" s="210"/>
      <c r="K14" s="211"/>
      <c r="L14" s="208">
        <f t="shared" ref="L14:L77" si="3">IF(AND(K14&gt;0, K14&lt;10),0.2,IF(AND(K14&gt;9, K14&lt;20),0.6,IF(AND(K14&gt;19, K14&lt;38),1,IF(AND(K14&gt;37, K14&lt;63),2,IF(AND(K14&gt;62, K14&lt;76),3,0)))))</f>
        <v>0</v>
      </c>
      <c r="M14" s="204">
        <f t="shared" ref="M14:M77" si="4">I14*J14*L14</f>
        <v>0</v>
      </c>
    </row>
    <row r="15" spans="1:13">
      <c r="A15" s="193"/>
      <c r="B15" s="203" t="s">
        <v>155</v>
      </c>
      <c r="C15" s="204">
        <f t="shared" si="0"/>
        <v>2</v>
      </c>
      <c r="D15" s="205">
        <v>2</v>
      </c>
      <c r="E15" s="206">
        <v>5</v>
      </c>
      <c r="F15" s="207">
        <v>50</v>
      </c>
      <c r="G15" s="208">
        <f t="shared" si="1"/>
        <v>1</v>
      </c>
      <c r="H15" s="204">
        <f t="shared" si="2"/>
        <v>10</v>
      </c>
      <c r="I15" s="209"/>
      <c r="J15" s="210"/>
      <c r="K15" s="211"/>
      <c r="L15" s="208">
        <f t="shared" si="3"/>
        <v>0</v>
      </c>
      <c r="M15" s="204">
        <f t="shared" si="4"/>
        <v>0</v>
      </c>
    </row>
    <row r="16" spans="1:13" ht="33">
      <c r="A16" s="193"/>
      <c r="B16" s="203" t="s">
        <v>156</v>
      </c>
      <c r="C16" s="204">
        <f t="shared" si="0"/>
        <v>3</v>
      </c>
      <c r="D16" s="205">
        <v>2</v>
      </c>
      <c r="E16" s="206">
        <v>5</v>
      </c>
      <c r="F16" s="207">
        <v>50</v>
      </c>
      <c r="G16" s="208">
        <f t="shared" si="1"/>
        <v>1</v>
      </c>
      <c r="H16" s="204">
        <f t="shared" si="2"/>
        <v>10</v>
      </c>
      <c r="I16" s="209">
        <v>1</v>
      </c>
      <c r="J16" s="210">
        <v>5</v>
      </c>
      <c r="K16" s="211">
        <v>50</v>
      </c>
      <c r="L16" s="208">
        <f t="shared" si="3"/>
        <v>2</v>
      </c>
      <c r="M16" s="204">
        <f t="shared" si="4"/>
        <v>10</v>
      </c>
    </row>
    <row r="17" spans="1:13">
      <c r="A17" s="193"/>
      <c r="B17" s="203" t="s">
        <v>157</v>
      </c>
      <c r="C17" s="204">
        <f t="shared" si="0"/>
        <v>2</v>
      </c>
      <c r="D17" s="205">
        <v>2</v>
      </c>
      <c r="E17" s="206">
        <v>5</v>
      </c>
      <c r="F17" s="207">
        <v>50</v>
      </c>
      <c r="G17" s="208">
        <f t="shared" si="1"/>
        <v>1</v>
      </c>
      <c r="H17" s="204">
        <f t="shared" si="2"/>
        <v>10</v>
      </c>
      <c r="I17" s="209"/>
      <c r="J17" s="210"/>
      <c r="K17" s="211"/>
      <c r="L17" s="208">
        <f t="shared" si="3"/>
        <v>0</v>
      </c>
      <c r="M17" s="204">
        <f t="shared" si="4"/>
        <v>0</v>
      </c>
    </row>
    <row r="18" spans="1:13">
      <c r="A18" s="193"/>
      <c r="B18" s="203" t="s">
        <v>158</v>
      </c>
      <c r="C18" s="204">
        <f t="shared" si="0"/>
        <v>1</v>
      </c>
      <c r="D18" s="205">
        <v>1</v>
      </c>
      <c r="E18" s="206">
        <v>5</v>
      </c>
      <c r="F18" s="207">
        <v>50</v>
      </c>
      <c r="G18" s="208">
        <f t="shared" si="1"/>
        <v>1</v>
      </c>
      <c r="H18" s="204">
        <f t="shared" si="2"/>
        <v>5</v>
      </c>
      <c r="I18" s="209"/>
      <c r="J18" s="210"/>
      <c r="K18" s="211"/>
      <c r="L18" s="208">
        <f t="shared" si="3"/>
        <v>0</v>
      </c>
      <c r="M18" s="204">
        <f t="shared" si="4"/>
        <v>0</v>
      </c>
    </row>
    <row r="19" spans="1:13">
      <c r="A19" s="212"/>
      <c r="B19" s="203"/>
      <c r="C19" s="204">
        <f t="shared" si="0"/>
        <v>0</v>
      </c>
      <c r="D19" s="205"/>
      <c r="E19" s="206"/>
      <c r="F19" s="207"/>
      <c r="G19" s="208">
        <f t="shared" si="1"/>
        <v>0</v>
      </c>
      <c r="H19" s="204">
        <f t="shared" si="2"/>
        <v>0</v>
      </c>
      <c r="I19" s="209"/>
      <c r="J19" s="210"/>
      <c r="K19" s="211"/>
      <c r="L19" s="208">
        <f t="shared" si="3"/>
        <v>0</v>
      </c>
      <c r="M19" s="204">
        <f t="shared" si="4"/>
        <v>0</v>
      </c>
    </row>
    <row r="20" spans="1:13">
      <c r="A20" s="213" t="s">
        <v>159</v>
      </c>
      <c r="B20" s="203" t="s">
        <v>160</v>
      </c>
      <c r="C20" s="204">
        <f t="shared" si="0"/>
        <v>3</v>
      </c>
      <c r="D20" s="205">
        <v>3</v>
      </c>
      <c r="E20" s="206">
        <v>5</v>
      </c>
      <c r="F20" s="207">
        <v>50</v>
      </c>
      <c r="G20" s="208">
        <f t="shared" si="1"/>
        <v>1</v>
      </c>
      <c r="H20" s="204">
        <f t="shared" si="2"/>
        <v>15</v>
      </c>
      <c r="I20" s="209"/>
      <c r="J20" s="210"/>
      <c r="K20" s="211"/>
      <c r="L20" s="208">
        <f t="shared" si="3"/>
        <v>0</v>
      </c>
      <c r="M20" s="204">
        <f t="shared" si="4"/>
        <v>0</v>
      </c>
    </row>
    <row r="21" spans="1:13">
      <c r="A21" s="212"/>
      <c r="B21" s="203" t="s">
        <v>161</v>
      </c>
      <c r="C21" s="204">
        <f t="shared" si="0"/>
        <v>2</v>
      </c>
      <c r="D21" s="205">
        <v>2</v>
      </c>
      <c r="E21" s="206">
        <v>5</v>
      </c>
      <c r="F21" s="207">
        <v>50</v>
      </c>
      <c r="G21" s="208">
        <f t="shared" si="1"/>
        <v>1</v>
      </c>
      <c r="H21" s="204">
        <f t="shared" si="2"/>
        <v>10</v>
      </c>
      <c r="I21" s="209"/>
      <c r="J21" s="210"/>
      <c r="K21" s="211"/>
      <c r="L21" s="208">
        <f t="shared" si="3"/>
        <v>0</v>
      </c>
      <c r="M21" s="204">
        <f t="shared" si="4"/>
        <v>0</v>
      </c>
    </row>
    <row r="22" spans="1:13">
      <c r="A22" s="212"/>
      <c r="B22" s="203" t="s">
        <v>162</v>
      </c>
      <c r="C22" s="204">
        <f t="shared" si="0"/>
        <v>3</v>
      </c>
      <c r="D22" s="205">
        <v>2</v>
      </c>
      <c r="E22" s="206">
        <v>5</v>
      </c>
      <c r="F22" s="207">
        <v>50</v>
      </c>
      <c r="G22" s="208">
        <f t="shared" si="1"/>
        <v>1</v>
      </c>
      <c r="H22" s="204">
        <f t="shared" si="2"/>
        <v>10</v>
      </c>
      <c r="I22" s="209">
        <v>1</v>
      </c>
      <c r="J22" s="210">
        <v>10</v>
      </c>
      <c r="K22" s="211">
        <v>25</v>
      </c>
      <c r="L22" s="208">
        <f t="shared" si="3"/>
        <v>1</v>
      </c>
      <c r="M22" s="204">
        <f t="shared" si="4"/>
        <v>10</v>
      </c>
    </row>
    <row r="23" spans="1:13">
      <c r="A23" s="212"/>
      <c r="B23" s="203" t="s">
        <v>163</v>
      </c>
      <c r="C23" s="204">
        <f t="shared" si="0"/>
        <v>3</v>
      </c>
      <c r="D23" s="205">
        <v>2</v>
      </c>
      <c r="E23" s="206">
        <v>5</v>
      </c>
      <c r="F23" s="207">
        <v>50</v>
      </c>
      <c r="G23" s="208">
        <f t="shared" si="1"/>
        <v>1</v>
      </c>
      <c r="H23" s="204">
        <f t="shared" si="2"/>
        <v>10</v>
      </c>
      <c r="I23" s="209">
        <v>1</v>
      </c>
      <c r="J23" s="210">
        <v>10</v>
      </c>
      <c r="K23" s="211">
        <v>25</v>
      </c>
      <c r="L23" s="208">
        <f t="shared" si="3"/>
        <v>1</v>
      </c>
      <c r="M23" s="204">
        <f t="shared" si="4"/>
        <v>10</v>
      </c>
    </row>
    <row r="24" spans="1:13">
      <c r="A24" s="212"/>
      <c r="B24" s="203" t="s">
        <v>164</v>
      </c>
      <c r="C24" s="204">
        <f t="shared" si="0"/>
        <v>2</v>
      </c>
      <c r="D24" s="205">
        <v>2</v>
      </c>
      <c r="E24" s="206">
        <v>5</v>
      </c>
      <c r="F24" s="207">
        <v>50</v>
      </c>
      <c r="G24" s="208">
        <f t="shared" si="1"/>
        <v>1</v>
      </c>
      <c r="H24" s="204">
        <f t="shared" si="2"/>
        <v>10</v>
      </c>
      <c r="I24" s="209"/>
      <c r="J24" s="210"/>
      <c r="K24" s="211"/>
      <c r="L24" s="208">
        <f t="shared" si="3"/>
        <v>0</v>
      </c>
      <c r="M24" s="204">
        <f t="shared" si="4"/>
        <v>0</v>
      </c>
    </row>
    <row r="25" spans="1:13">
      <c r="A25" s="214"/>
      <c r="B25" s="215"/>
      <c r="C25" s="204">
        <f t="shared" si="0"/>
        <v>0</v>
      </c>
      <c r="D25" s="216"/>
      <c r="E25" s="217"/>
      <c r="F25" s="218"/>
      <c r="G25" s="208">
        <f t="shared" si="1"/>
        <v>0</v>
      </c>
      <c r="H25" s="204">
        <f t="shared" si="2"/>
        <v>0</v>
      </c>
      <c r="I25" s="219"/>
      <c r="J25" s="220"/>
      <c r="K25" s="221"/>
      <c r="L25" s="208">
        <f t="shared" si="3"/>
        <v>0</v>
      </c>
      <c r="M25" s="204">
        <f t="shared" si="4"/>
        <v>0</v>
      </c>
    </row>
    <row r="26" spans="1:13">
      <c r="A26" s="202" t="s">
        <v>165</v>
      </c>
      <c r="B26" s="215" t="s">
        <v>166</v>
      </c>
      <c r="C26" s="204">
        <f t="shared" si="0"/>
        <v>3</v>
      </c>
      <c r="D26" s="216">
        <v>3</v>
      </c>
      <c r="E26" s="206">
        <v>5</v>
      </c>
      <c r="F26" s="207">
        <v>50</v>
      </c>
      <c r="G26" s="208">
        <f t="shared" si="1"/>
        <v>1</v>
      </c>
      <c r="H26" s="204">
        <f t="shared" si="2"/>
        <v>15</v>
      </c>
      <c r="I26" s="219"/>
      <c r="J26" s="220"/>
      <c r="K26" s="221"/>
      <c r="L26" s="208">
        <f t="shared" si="3"/>
        <v>0</v>
      </c>
      <c r="M26" s="204">
        <f t="shared" si="4"/>
        <v>0</v>
      </c>
    </row>
    <row r="27" spans="1:13">
      <c r="A27" s="214"/>
      <c r="B27" s="215" t="s">
        <v>167</v>
      </c>
      <c r="C27" s="204">
        <f t="shared" si="0"/>
        <v>3</v>
      </c>
      <c r="D27" s="216">
        <v>2</v>
      </c>
      <c r="E27" s="206">
        <v>5</v>
      </c>
      <c r="F27" s="207">
        <v>50</v>
      </c>
      <c r="G27" s="208">
        <f t="shared" si="1"/>
        <v>1</v>
      </c>
      <c r="H27" s="204">
        <f t="shared" si="2"/>
        <v>10</v>
      </c>
      <c r="I27" s="219">
        <v>1</v>
      </c>
      <c r="J27" s="210">
        <v>10</v>
      </c>
      <c r="K27" s="211">
        <v>25</v>
      </c>
      <c r="L27" s="208">
        <f t="shared" si="3"/>
        <v>1</v>
      </c>
      <c r="M27" s="204">
        <f t="shared" si="4"/>
        <v>10</v>
      </c>
    </row>
    <row r="28" spans="1:13">
      <c r="A28" s="214"/>
      <c r="B28" s="215" t="s">
        <v>168</v>
      </c>
      <c r="C28" s="204">
        <f t="shared" si="0"/>
        <v>3</v>
      </c>
      <c r="D28" s="216">
        <v>2</v>
      </c>
      <c r="E28" s="206">
        <v>5</v>
      </c>
      <c r="F28" s="207">
        <v>50</v>
      </c>
      <c r="G28" s="208">
        <f t="shared" si="1"/>
        <v>1</v>
      </c>
      <c r="H28" s="204">
        <f t="shared" si="2"/>
        <v>10</v>
      </c>
      <c r="I28" s="219">
        <v>1</v>
      </c>
      <c r="J28" s="210">
        <v>10</v>
      </c>
      <c r="K28" s="211">
        <v>25</v>
      </c>
      <c r="L28" s="208">
        <f t="shared" si="3"/>
        <v>1</v>
      </c>
      <c r="M28" s="204">
        <f t="shared" si="4"/>
        <v>10</v>
      </c>
    </row>
    <row r="29" spans="1:13">
      <c r="A29" s="214"/>
      <c r="B29" s="215" t="s">
        <v>169</v>
      </c>
      <c r="C29" s="204">
        <f t="shared" si="0"/>
        <v>3</v>
      </c>
      <c r="D29" s="216">
        <v>3</v>
      </c>
      <c r="E29" s="206">
        <v>5</v>
      </c>
      <c r="F29" s="207">
        <v>50</v>
      </c>
      <c r="G29" s="208">
        <f t="shared" si="1"/>
        <v>1</v>
      </c>
      <c r="H29" s="204">
        <f t="shared" si="2"/>
        <v>15</v>
      </c>
      <c r="I29" s="219"/>
      <c r="J29" s="220"/>
      <c r="K29" s="221"/>
      <c r="L29" s="208">
        <f t="shared" si="3"/>
        <v>0</v>
      </c>
      <c r="M29" s="204">
        <f t="shared" si="4"/>
        <v>0</v>
      </c>
    </row>
    <row r="30" spans="1:13">
      <c r="A30" s="214"/>
      <c r="B30" s="215" t="s">
        <v>170</v>
      </c>
      <c r="C30" s="204">
        <f t="shared" si="0"/>
        <v>2</v>
      </c>
      <c r="D30" s="216">
        <v>2</v>
      </c>
      <c r="E30" s="206">
        <v>5</v>
      </c>
      <c r="F30" s="207">
        <v>50</v>
      </c>
      <c r="G30" s="208">
        <f t="shared" si="1"/>
        <v>1</v>
      </c>
      <c r="H30" s="204">
        <f t="shared" si="2"/>
        <v>10</v>
      </c>
      <c r="I30" s="219"/>
      <c r="J30" s="220"/>
      <c r="K30" s="221"/>
      <c r="L30" s="208">
        <f t="shared" si="3"/>
        <v>0</v>
      </c>
      <c r="M30" s="204">
        <f t="shared" si="4"/>
        <v>0</v>
      </c>
    </row>
    <row r="31" spans="1:13">
      <c r="A31" s="214"/>
      <c r="B31" s="215" t="s">
        <v>171</v>
      </c>
      <c r="C31" s="204">
        <f t="shared" si="0"/>
        <v>3</v>
      </c>
      <c r="D31" s="216">
        <v>3</v>
      </c>
      <c r="E31" s="206">
        <v>5</v>
      </c>
      <c r="F31" s="207">
        <v>50</v>
      </c>
      <c r="G31" s="208">
        <f t="shared" si="1"/>
        <v>1</v>
      </c>
      <c r="H31" s="204">
        <f t="shared" si="2"/>
        <v>15</v>
      </c>
      <c r="I31" s="219"/>
      <c r="J31" s="220"/>
      <c r="K31" s="221"/>
      <c r="L31" s="208">
        <f t="shared" si="3"/>
        <v>0</v>
      </c>
      <c r="M31" s="204">
        <f t="shared" si="4"/>
        <v>0</v>
      </c>
    </row>
    <row r="32" spans="1:13">
      <c r="A32" s="214"/>
      <c r="B32" s="215"/>
      <c r="C32" s="204">
        <f t="shared" si="0"/>
        <v>0</v>
      </c>
      <c r="D32" s="216"/>
      <c r="E32" s="217"/>
      <c r="F32" s="218"/>
      <c r="G32" s="208">
        <f t="shared" si="1"/>
        <v>0</v>
      </c>
      <c r="H32" s="204">
        <f t="shared" si="2"/>
        <v>0</v>
      </c>
      <c r="I32" s="219"/>
      <c r="J32" s="220"/>
      <c r="K32" s="221"/>
      <c r="L32" s="208">
        <f t="shared" si="3"/>
        <v>0</v>
      </c>
      <c r="M32" s="204">
        <f t="shared" si="4"/>
        <v>0</v>
      </c>
    </row>
    <row r="33" spans="1:13">
      <c r="A33" s="202" t="s">
        <v>172</v>
      </c>
      <c r="B33" s="215" t="s">
        <v>173</v>
      </c>
      <c r="C33" s="204">
        <f t="shared" si="0"/>
        <v>3</v>
      </c>
      <c r="D33" s="216">
        <v>3</v>
      </c>
      <c r="E33" s="206">
        <v>5</v>
      </c>
      <c r="F33" s="207">
        <v>50</v>
      </c>
      <c r="G33" s="208">
        <f t="shared" si="1"/>
        <v>1</v>
      </c>
      <c r="H33" s="204">
        <f t="shared" si="2"/>
        <v>15</v>
      </c>
      <c r="I33" s="219"/>
      <c r="J33" s="220"/>
      <c r="K33" s="221"/>
      <c r="L33" s="208">
        <f t="shared" si="3"/>
        <v>0</v>
      </c>
      <c r="M33" s="204">
        <f t="shared" si="4"/>
        <v>0</v>
      </c>
    </row>
    <row r="34" spans="1:13">
      <c r="A34" s="214"/>
      <c r="B34" s="215" t="s">
        <v>174</v>
      </c>
      <c r="C34" s="204">
        <f t="shared" si="0"/>
        <v>3</v>
      </c>
      <c r="D34" s="216">
        <v>2</v>
      </c>
      <c r="E34" s="206">
        <v>5</v>
      </c>
      <c r="F34" s="207">
        <v>50</v>
      </c>
      <c r="G34" s="208">
        <f t="shared" si="1"/>
        <v>1</v>
      </c>
      <c r="H34" s="204">
        <f t="shared" si="2"/>
        <v>10</v>
      </c>
      <c r="I34" s="219">
        <v>1</v>
      </c>
      <c r="J34" s="210">
        <v>10</v>
      </c>
      <c r="K34" s="211">
        <v>25</v>
      </c>
      <c r="L34" s="208">
        <f t="shared" si="3"/>
        <v>1</v>
      </c>
      <c r="M34" s="204">
        <f t="shared" si="4"/>
        <v>10</v>
      </c>
    </row>
    <row r="35" spans="1:13">
      <c r="A35" s="214"/>
      <c r="B35" s="215" t="s">
        <v>175</v>
      </c>
      <c r="C35" s="204">
        <f t="shared" si="0"/>
        <v>2</v>
      </c>
      <c r="D35" s="216">
        <v>2</v>
      </c>
      <c r="E35" s="206">
        <v>5</v>
      </c>
      <c r="F35" s="207">
        <v>50</v>
      </c>
      <c r="G35" s="208">
        <f t="shared" si="1"/>
        <v>1</v>
      </c>
      <c r="H35" s="204">
        <f t="shared" si="2"/>
        <v>10</v>
      </c>
      <c r="I35" s="219"/>
      <c r="J35" s="220"/>
      <c r="K35" s="221"/>
      <c r="L35" s="208">
        <f t="shared" si="3"/>
        <v>0</v>
      </c>
      <c r="M35" s="204">
        <f t="shared" si="4"/>
        <v>0</v>
      </c>
    </row>
    <row r="36" spans="1:13">
      <c r="A36" s="214"/>
      <c r="B36" s="215" t="s">
        <v>176</v>
      </c>
      <c r="C36" s="204">
        <f t="shared" si="0"/>
        <v>3</v>
      </c>
      <c r="D36" s="216">
        <v>2</v>
      </c>
      <c r="E36" s="206">
        <v>5</v>
      </c>
      <c r="F36" s="207">
        <v>50</v>
      </c>
      <c r="G36" s="208">
        <f t="shared" si="1"/>
        <v>1</v>
      </c>
      <c r="H36" s="204">
        <f t="shared" si="2"/>
        <v>10</v>
      </c>
      <c r="I36" s="219">
        <v>1</v>
      </c>
      <c r="J36" s="220">
        <v>5</v>
      </c>
      <c r="K36" s="221">
        <v>50</v>
      </c>
      <c r="L36" s="208">
        <f t="shared" si="3"/>
        <v>2</v>
      </c>
      <c r="M36" s="204">
        <f t="shared" si="4"/>
        <v>10</v>
      </c>
    </row>
    <row r="37" spans="1:13">
      <c r="A37" s="214"/>
      <c r="B37" s="215" t="s">
        <v>177</v>
      </c>
      <c r="C37" s="204">
        <f t="shared" si="0"/>
        <v>3</v>
      </c>
      <c r="D37" s="216">
        <v>3</v>
      </c>
      <c r="E37" s="206">
        <v>5</v>
      </c>
      <c r="F37" s="207">
        <v>50</v>
      </c>
      <c r="G37" s="208">
        <f t="shared" si="1"/>
        <v>1</v>
      </c>
      <c r="H37" s="204">
        <f t="shared" si="2"/>
        <v>15</v>
      </c>
      <c r="I37" s="219"/>
      <c r="J37" s="220"/>
      <c r="K37" s="221"/>
      <c r="L37" s="208">
        <f t="shared" si="3"/>
        <v>0</v>
      </c>
      <c r="M37" s="204">
        <f t="shared" si="4"/>
        <v>0</v>
      </c>
    </row>
    <row r="38" spans="1:13">
      <c r="A38" s="214"/>
      <c r="B38" s="215" t="s">
        <v>178</v>
      </c>
      <c r="C38" s="204">
        <f t="shared" si="0"/>
        <v>2</v>
      </c>
      <c r="D38" s="216">
        <v>2</v>
      </c>
      <c r="E38" s="206">
        <v>5</v>
      </c>
      <c r="F38" s="207">
        <v>50</v>
      </c>
      <c r="G38" s="208">
        <f t="shared" si="1"/>
        <v>1</v>
      </c>
      <c r="H38" s="204">
        <f t="shared" si="2"/>
        <v>10</v>
      </c>
      <c r="I38" s="219"/>
      <c r="J38" s="220"/>
      <c r="K38" s="221"/>
      <c r="L38" s="208">
        <f t="shared" si="3"/>
        <v>0</v>
      </c>
      <c r="M38" s="204">
        <f t="shared" si="4"/>
        <v>0</v>
      </c>
    </row>
    <row r="39" spans="1:13">
      <c r="A39" s="214"/>
      <c r="B39" s="215" t="s">
        <v>179</v>
      </c>
      <c r="C39" s="204">
        <f t="shared" si="0"/>
        <v>2</v>
      </c>
      <c r="D39" s="216">
        <v>2</v>
      </c>
      <c r="E39" s="206">
        <v>5</v>
      </c>
      <c r="F39" s="207">
        <v>50</v>
      </c>
      <c r="G39" s="208">
        <f t="shared" si="1"/>
        <v>1</v>
      </c>
      <c r="H39" s="204">
        <f t="shared" si="2"/>
        <v>10</v>
      </c>
      <c r="I39" s="219"/>
      <c r="J39" s="220"/>
      <c r="K39" s="221"/>
      <c r="L39" s="208">
        <f t="shared" si="3"/>
        <v>0</v>
      </c>
      <c r="M39" s="204">
        <f t="shared" si="4"/>
        <v>0</v>
      </c>
    </row>
    <row r="40" spans="1:13">
      <c r="A40" s="214"/>
      <c r="B40" s="215"/>
      <c r="C40" s="204">
        <f t="shared" si="0"/>
        <v>0</v>
      </c>
      <c r="D40" s="216"/>
      <c r="E40" s="217"/>
      <c r="F40" s="218"/>
      <c r="G40" s="208">
        <f t="shared" si="1"/>
        <v>0</v>
      </c>
      <c r="H40" s="204">
        <f t="shared" si="2"/>
        <v>0</v>
      </c>
      <c r="I40" s="219"/>
      <c r="J40" s="220"/>
      <c r="K40" s="221"/>
      <c r="L40" s="208">
        <f t="shared" si="3"/>
        <v>0</v>
      </c>
      <c r="M40" s="204">
        <f t="shared" si="4"/>
        <v>0</v>
      </c>
    </row>
    <row r="41" spans="1:13" ht="33">
      <c r="A41" s="202" t="s">
        <v>180</v>
      </c>
      <c r="B41" s="222" t="s">
        <v>181</v>
      </c>
      <c r="C41" s="204">
        <f t="shared" si="0"/>
        <v>0</v>
      </c>
      <c r="D41" s="216"/>
      <c r="E41" s="217"/>
      <c r="F41" s="218"/>
      <c r="G41" s="208">
        <f t="shared" si="1"/>
        <v>0</v>
      </c>
      <c r="H41" s="204">
        <f t="shared" si="2"/>
        <v>0</v>
      </c>
      <c r="I41" s="219"/>
      <c r="J41" s="220"/>
      <c r="K41" s="221"/>
      <c r="L41" s="208">
        <f t="shared" si="3"/>
        <v>0</v>
      </c>
      <c r="M41" s="204">
        <f t="shared" si="4"/>
        <v>0</v>
      </c>
    </row>
    <row r="42" spans="1:13">
      <c r="A42" s="214"/>
      <c r="B42" s="215" t="s">
        <v>182</v>
      </c>
      <c r="C42" s="204">
        <f t="shared" si="0"/>
        <v>1</v>
      </c>
      <c r="D42" s="216"/>
      <c r="E42" s="217"/>
      <c r="F42" s="218"/>
      <c r="G42" s="208">
        <f t="shared" si="1"/>
        <v>0</v>
      </c>
      <c r="H42" s="204">
        <f t="shared" si="2"/>
        <v>0</v>
      </c>
      <c r="I42" s="219">
        <v>1</v>
      </c>
      <c r="J42" s="220">
        <v>2</v>
      </c>
      <c r="K42" s="221">
        <v>25</v>
      </c>
      <c r="L42" s="208">
        <f t="shared" si="3"/>
        <v>1</v>
      </c>
      <c r="M42" s="204">
        <f t="shared" si="4"/>
        <v>2</v>
      </c>
    </row>
    <row r="43" spans="1:13">
      <c r="A43" s="214"/>
      <c r="B43" s="215" t="s">
        <v>183</v>
      </c>
      <c r="C43" s="204">
        <f t="shared" si="0"/>
        <v>1</v>
      </c>
      <c r="D43" s="216"/>
      <c r="E43" s="217"/>
      <c r="F43" s="218"/>
      <c r="G43" s="208">
        <f t="shared" si="1"/>
        <v>0</v>
      </c>
      <c r="H43" s="204">
        <f t="shared" si="2"/>
        <v>0</v>
      </c>
      <c r="I43" s="219">
        <v>1</v>
      </c>
      <c r="J43" s="220">
        <v>2</v>
      </c>
      <c r="K43" s="221">
        <v>25</v>
      </c>
      <c r="L43" s="208">
        <f t="shared" si="3"/>
        <v>1</v>
      </c>
      <c r="M43" s="204">
        <f t="shared" si="4"/>
        <v>2</v>
      </c>
    </row>
    <row r="44" spans="1:13">
      <c r="A44" s="214"/>
      <c r="B44" s="215" t="s">
        <v>184</v>
      </c>
      <c r="C44" s="204">
        <f t="shared" si="0"/>
        <v>2</v>
      </c>
      <c r="D44" s="216">
        <v>2</v>
      </c>
      <c r="E44" s="217">
        <v>1</v>
      </c>
      <c r="F44" s="207">
        <v>50</v>
      </c>
      <c r="G44" s="208">
        <f t="shared" si="1"/>
        <v>1</v>
      </c>
      <c r="H44" s="204">
        <f t="shared" si="2"/>
        <v>2</v>
      </c>
      <c r="I44" s="219"/>
      <c r="J44" s="220"/>
      <c r="K44" s="221"/>
      <c r="L44" s="208">
        <f t="shared" si="3"/>
        <v>0</v>
      </c>
      <c r="M44" s="204">
        <f t="shared" si="4"/>
        <v>0</v>
      </c>
    </row>
    <row r="45" spans="1:13">
      <c r="A45" s="214"/>
      <c r="B45" s="215" t="s">
        <v>185</v>
      </c>
      <c r="C45" s="204">
        <f t="shared" si="0"/>
        <v>2</v>
      </c>
      <c r="D45" s="216">
        <v>2</v>
      </c>
      <c r="E45" s="217">
        <v>1</v>
      </c>
      <c r="F45" s="207">
        <v>50</v>
      </c>
      <c r="G45" s="208">
        <f t="shared" si="1"/>
        <v>1</v>
      </c>
      <c r="H45" s="204">
        <f t="shared" si="2"/>
        <v>2</v>
      </c>
      <c r="I45" s="219"/>
      <c r="J45" s="220"/>
      <c r="K45" s="221"/>
      <c r="L45" s="208">
        <f t="shared" si="3"/>
        <v>0</v>
      </c>
      <c r="M45" s="204">
        <f t="shared" si="4"/>
        <v>0</v>
      </c>
    </row>
    <row r="46" spans="1:13">
      <c r="A46" s="214"/>
      <c r="B46" s="215" t="s">
        <v>186</v>
      </c>
      <c r="C46" s="204">
        <f t="shared" si="0"/>
        <v>2</v>
      </c>
      <c r="D46" s="216">
        <v>2</v>
      </c>
      <c r="E46" s="217">
        <v>1</v>
      </c>
      <c r="F46" s="207">
        <v>50</v>
      </c>
      <c r="G46" s="208">
        <f t="shared" si="1"/>
        <v>1</v>
      </c>
      <c r="H46" s="204">
        <f t="shared" si="2"/>
        <v>2</v>
      </c>
      <c r="I46" s="219"/>
      <c r="J46" s="220"/>
      <c r="K46" s="221"/>
      <c r="L46" s="208">
        <f t="shared" si="3"/>
        <v>0</v>
      </c>
      <c r="M46" s="204">
        <f t="shared" si="4"/>
        <v>0</v>
      </c>
    </row>
    <row r="47" spans="1:13" ht="33">
      <c r="A47" s="214"/>
      <c r="B47" s="215" t="s">
        <v>187</v>
      </c>
      <c r="C47" s="204">
        <f t="shared" si="0"/>
        <v>2</v>
      </c>
      <c r="D47" s="216">
        <v>2</v>
      </c>
      <c r="E47" s="217">
        <v>1</v>
      </c>
      <c r="F47" s="207">
        <v>50</v>
      </c>
      <c r="G47" s="208">
        <f t="shared" si="1"/>
        <v>1</v>
      </c>
      <c r="H47" s="204">
        <f t="shared" si="2"/>
        <v>2</v>
      </c>
      <c r="I47" s="219"/>
      <c r="J47" s="220"/>
      <c r="K47" s="221"/>
      <c r="L47" s="208">
        <f t="shared" si="3"/>
        <v>0</v>
      </c>
      <c r="M47" s="204">
        <f t="shared" si="4"/>
        <v>0</v>
      </c>
    </row>
    <row r="48" spans="1:13">
      <c r="A48" s="214"/>
      <c r="B48" s="215" t="s">
        <v>188</v>
      </c>
      <c r="C48" s="204">
        <f t="shared" si="0"/>
        <v>2</v>
      </c>
      <c r="D48" s="216">
        <v>2</v>
      </c>
      <c r="E48" s="217">
        <v>1</v>
      </c>
      <c r="F48" s="207">
        <v>50</v>
      </c>
      <c r="G48" s="208">
        <f t="shared" si="1"/>
        <v>1</v>
      </c>
      <c r="H48" s="204">
        <f t="shared" si="2"/>
        <v>2</v>
      </c>
      <c r="I48" s="219"/>
      <c r="J48" s="220"/>
      <c r="K48" s="221"/>
      <c r="L48" s="208">
        <f t="shared" si="3"/>
        <v>0</v>
      </c>
      <c r="M48" s="204">
        <f t="shared" si="4"/>
        <v>0</v>
      </c>
    </row>
    <row r="49" spans="1:13">
      <c r="A49" s="214"/>
      <c r="B49" s="215" t="s">
        <v>189</v>
      </c>
      <c r="C49" s="204">
        <f t="shared" si="0"/>
        <v>2</v>
      </c>
      <c r="D49" s="216">
        <v>2</v>
      </c>
      <c r="E49" s="217">
        <v>1</v>
      </c>
      <c r="F49" s="207">
        <v>50</v>
      </c>
      <c r="G49" s="208">
        <f t="shared" si="1"/>
        <v>1</v>
      </c>
      <c r="H49" s="204">
        <f t="shared" si="2"/>
        <v>2</v>
      </c>
      <c r="I49" s="219"/>
      <c r="J49" s="220"/>
      <c r="K49" s="221"/>
      <c r="L49" s="208">
        <f t="shared" si="3"/>
        <v>0</v>
      </c>
      <c r="M49" s="204">
        <f t="shared" si="4"/>
        <v>0</v>
      </c>
    </row>
    <row r="50" spans="1:13">
      <c r="A50" s="214"/>
      <c r="B50" s="215" t="s">
        <v>190</v>
      </c>
      <c r="C50" s="204">
        <f t="shared" si="0"/>
        <v>3</v>
      </c>
      <c r="D50" s="216">
        <v>2</v>
      </c>
      <c r="E50" s="217">
        <v>1</v>
      </c>
      <c r="F50" s="207">
        <v>50</v>
      </c>
      <c r="G50" s="208">
        <f t="shared" si="1"/>
        <v>1</v>
      </c>
      <c r="H50" s="204">
        <f t="shared" si="2"/>
        <v>2</v>
      </c>
      <c r="I50" s="219">
        <v>1</v>
      </c>
      <c r="J50" s="220">
        <v>2</v>
      </c>
      <c r="K50" s="221">
        <v>25</v>
      </c>
      <c r="L50" s="208">
        <f t="shared" si="3"/>
        <v>1</v>
      </c>
      <c r="M50" s="204">
        <f t="shared" si="4"/>
        <v>2</v>
      </c>
    </row>
    <row r="51" spans="1:13">
      <c r="A51" s="214"/>
      <c r="B51" s="215"/>
      <c r="C51" s="204">
        <f t="shared" si="0"/>
        <v>0</v>
      </c>
      <c r="D51" s="216"/>
      <c r="E51" s="217"/>
      <c r="F51" s="218"/>
      <c r="G51" s="208">
        <f t="shared" si="1"/>
        <v>0</v>
      </c>
      <c r="H51" s="204">
        <f t="shared" si="2"/>
        <v>0</v>
      </c>
      <c r="I51" s="219"/>
      <c r="J51" s="220"/>
      <c r="K51" s="221"/>
      <c r="L51" s="208">
        <f t="shared" si="3"/>
        <v>0</v>
      </c>
      <c r="M51" s="204">
        <f t="shared" si="4"/>
        <v>0</v>
      </c>
    </row>
    <row r="52" spans="1:13" ht="33">
      <c r="A52" s="214"/>
      <c r="B52" s="222" t="s">
        <v>191</v>
      </c>
      <c r="C52" s="204">
        <f t="shared" si="0"/>
        <v>0</v>
      </c>
      <c r="D52" s="216"/>
      <c r="E52" s="217"/>
      <c r="F52" s="218"/>
      <c r="G52" s="208">
        <f t="shared" si="1"/>
        <v>0</v>
      </c>
      <c r="H52" s="204">
        <f t="shared" si="2"/>
        <v>0</v>
      </c>
      <c r="I52" s="219"/>
      <c r="J52" s="220"/>
      <c r="K52" s="221"/>
      <c r="L52" s="208">
        <f t="shared" si="3"/>
        <v>0</v>
      </c>
      <c r="M52" s="204">
        <f t="shared" si="4"/>
        <v>0</v>
      </c>
    </row>
    <row r="53" spans="1:13">
      <c r="A53" s="214"/>
      <c r="B53" s="215" t="s">
        <v>182</v>
      </c>
      <c r="C53" s="204">
        <f t="shared" si="0"/>
        <v>1</v>
      </c>
      <c r="D53" s="216"/>
      <c r="E53" s="217"/>
      <c r="F53" s="218"/>
      <c r="G53" s="208">
        <f t="shared" si="1"/>
        <v>0</v>
      </c>
      <c r="H53" s="204">
        <f t="shared" si="2"/>
        <v>0</v>
      </c>
      <c r="I53" s="219">
        <v>1</v>
      </c>
      <c r="J53" s="220">
        <v>2</v>
      </c>
      <c r="K53" s="221">
        <v>25</v>
      </c>
      <c r="L53" s="208">
        <f t="shared" si="3"/>
        <v>1</v>
      </c>
      <c r="M53" s="204">
        <f t="shared" si="4"/>
        <v>2</v>
      </c>
    </row>
    <row r="54" spans="1:13">
      <c r="A54" s="214"/>
      <c r="B54" s="215" t="s">
        <v>183</v>
      </c>
      <c r="C54" s="204">
        <f t="shared" si="0"/>
        <v>1</v>
      </c>
      <c r="D54" s="216"/>
      <c r="E54" s="217"/>
      <c r="F54" s="218"/>
      <c r="G54" s="208">
        <f t="shared" si="1"/>
        <v>0</v>
      </c>
      <c r="H54" s="204">
        <f t="shared" si="2"/>
        <v>0</v>
      </c>
      <c r="I54" s="219">
        <v>1</v>
      </c>
      <c r="J54" s="220">
        <v>2</v>
      </c>
      <c r="K54" s="221">
        <v>25</v>
      </c>
      <c r="L54" s="208">
        <f t="shared" si="3"/>
        <v>1</v>
      </c>
      <c r="M54" s="204">
        <f t="shared" si="4"/>
        <v>2</v>
      </c>
    </row>
    <row r="55" spans="1:13">
      <c r="A55" s="214"/>
      <c r="B55" s="215" t="s">
        <v>192</v>
      </c>
      <c r="C55" s="204">
        <f t="shared" si="0"/>
        <v>3</v>
      </c>
      <c r="D55" s="216">
        <v>3</v>
      </c>
      <c r="E55" s="217">
        <v>1</v>
      </c>
      <c r="F55" s="207">
        <v>50</v>
      </c>
      <c r="G55" s="208">
        <f t="shared" si="1"/>
        <v>1</v>
      </c>
      <c r="H55" s="204">
        <f t="shared" si="2"/>
        <v>3</v>
      </c>
      <c r="I55" s="219"/>
      <c r="J55" s="220"/>
      <c r="K55" s="221"/>
      <c r="L55" s="208">
        <f t="shared" si="3"/>
        <v>0</v>
      </c>
      <c r="M55" s="204">
        <f t="shared" si="4"/>
        <v>0</v>
      </c>
    </row>
    <row r="56" spans="1:13">
      <c r="A56" s="214"/>
      <c r="B56" s="215" t="s">
        <v>193</v>
      </c>
      <c r="C56" s="204">
        <f t="shared" si="0"/>
        <v>3</v>
      </c>
      <c r="D56" s="216">
        <v>3</v>
      </c>
      <c r="E56" s="217">
        <v>1</v>
      </c>
      <c r="F56" s="207">
        <v>50</v>
      </c>
      <c r="G56" s="208">
        <f t="shared" si="1"/>
        <v>1</v>
      </c>
      <c r="H56" s="204">
        <f t="shared" si="2"/>
        <v>3</v>
      </c>
      <c r="I56" s="219"/>
      <c r="J56" s="220"/>
      <c r="K56" s="221"/>
      <c r="L56" s="208">
        <f t="shared" si="3"/>
        <v>0</v>
      </c>
      <c r="M56" s="204">
        <f t="shared" si="4"/>
        <v>0</v>
      </c>
    </row>
    <row r="57" spans="1:13">
      <c r="A57" s="214"/>
      <c r="B57" s="215" t="s">
        <v>194</v>
      </c>
      <c r="C57" s="204">
        <f t="shared" si="0"/>
        <v>2</v>
      </c>
      <c r="D57" s="216">
        <v>2</v>
      </c>
      <c r="E57" s="217">
        <v>1</v>
      </c>
      <c r="F57" s="207">
        <v>50</v>
      </c>
      <c r="G57" s="208">
        <f t="shared" si="1"/>
        <v>1</v>
      </c>
      <c r="H57" s="204">
        <f t="shared" si="2"/>
        <v>2</v>
      </c>
      <c r="I57" s="219"/>
      <c r="J57" s="220"/>
      <c r="K57" s="221"/>
      <c r="L57" s="208">
        <f t="shared" si="3"/>
        <v>0</v>
      </c>
      <c r="M57" s="204">
        <f t="shared" si="4"/>
        <v>0</v>
      </c>
    </row>
    <row r="58" spans="1:13">
      <c r="A58" s="214"/>
      <c r="B58" s="215" t="s">
        <v>195</v>
      </c>
      <c r="C58" s="204">
        <f t="shared" si="0"/>
        <v>4</v>
      </c>
      <c r="D58" s="216">
        <v>3</v>
      </c>
      <c r="E58" s="217">
        <v>1</v>
      </c>
      <c r="F58" s="207">
        <v>50</v>
      </c>
      <c r="G58" s="208">
        <f t="shared" si="1"/>
        <v>1</v>
      </c>
      <c r="H58" s="204">
        <f t="shared" si="2"/>
        <v>3</v>
      </c>
      <c r="I58" s="219">
        <v>1</v>
      </c>
      <c r="J58" s="220">
        <v>2</v>
      </c>
      <c r="K58" s="221">
        <v>25</v>
      </c>
      <c r="L58" s="208">
        <f t="shared" si="3"/>
        <v>1</v>
      </c>
      <c r="M58" s="204">
        <f t="shared" si="4"/>
        <v>2</v>
      </c>
    </row>
    <row r="59" spans="1:13">
      <c r="A59" s="214"/>
      <c r="B59" s="215" t="s">
        <v>196</v>
      </c>
      <c r="C59" s="204">
        <f t="shared" si="0"/>
        <v>3</v>
      </c>
      <c r="D59" s="216">
        <v>3</v>
      </c>
      <c r="E59" s="217">
        <v>1</v>
      </c>
      <c r="F59" s="207">
        <v>50</v>
      </c>
      <c r="G59" s="208">
        <f t="shared" si="1"/>
        <v>1</v>
      </c>
      <c r="H59" s="204">
        <f t="shared" si="2"/>
        <v>3</v>
      </c>
      <c r="I59" s="219"/>
      <c r="J59" s="220"/>
      <c r="K59" s="221"/>
      <c r="L59" s="208">
        <f t="shared" si="3"/>
        <v>0</v>
      </c>
      <c r="M59" s="204">
        <f t="shared" si="4"/>
        <v>0</v>
      </c>
    </row>
    <row r="60" spans="1:13">
      <c r="A60" s="214"/>
      <c r="B60" s="215" t="s">
        <v>197</v>
      </c>
      <c r="C60" s="204">
        <f t="shared" si="0"/>
        <v>2</v>
      </c>
      <c r="D60" s="216">
        <v>2</v>
      </c>
      <c r="E60" s="217">
        <v>1</v>
      </c>
      <c r="F60" s="207">
        <v>50</v>
      </c>
      <c r="G60" s="208">
        <f t="shared" si="1"/>
        <v>1</v>
      </c>
      <c r="H60" s="204">
        <f t="shared" si="2"/>
        <v>2</v>
      </c>
      <c r="I60" s="219"/>
      <c r="J60" s="220"/>
      <c r="K60" s="221"/>
      <c r="L60" s="208">
        <f t="shared" si="3"/>
        <v>0</v>
      </c>
      <c r="M60" s="204">
        <f t="shared" si="4"/>
        <v>0</v>
      </c>
    </row>
    <row r="61" spans="1:13">
      <c r="A61" s="214"/>
      <c r="B61" s="215"/>
      <c r="C61" s="204">
        <f t="shared" si="0"/>
        <v>0</v>
      </c>
      <c r="D61" s="216"/>
      <c r="E61" s="217"/>
      <c r="F61" s="218"/>
      <c r="G61" s="208">
        <f t="shared" si="1"/>
        <v>0</v>
      </c>
      <c r="H61" s="204">
        <f t="shared" si="2"/>
        <v>0</v>
      </c>
      <c r="I61" s="219"/>
      <c r="J61" s="220"/>
      <c r="K61" s="221"/>
      <c r="L61" s="208">
        <f t="shared" si="3"/>
        <v>0</v>
      </c>
      <c r="M61" s="204">
        <f t="shared" si="4"/>
        <v>0</v>
      </c>
    </row>
    <row r="62" spans="1:13">
      <c r="A62" s="214"/>
      <c r="B62" s="222" t="s">
        <v>198</v>
      </c>
      <c r="C62" s="204">
        <f t="shared" si="0"/>
        <v>0</v>
      </c>
      <c r="D62" s="216"/>
      <c r="E62" s="217"/>
      <c r="F62" s="218"/>
      <c r="G62" s="208">
        <f t="shared" si="1"/>
        <v>0</v>
      </c>
      <c r="H62" s="204">
        <f t="shared" si="2"/>
        <v>0</v>
      </c>
      <c r="I62" s="219"/>
      <c r="J62" s="220"/>
      <c r="K62" s="221"/>
      <c r="L62" s="208">
        <f t="shared" si="3"/>
        <v>0</v>
      </c>
      <c r="M62" s="204">
        <f t="shared" si="4"/>
        <v>0</v>
      </c>
    </row>
    <row r="63" spans="1:13">
      <c r="A63" s="214"/>
      <c r="B63" s="215" t="s">
        <v>182</v>
      </c>
      <c r="C63" s="204">
        <f t="shared" si="0"/>
        <v>1</v>
      </c>
      <c r="D63" s="216"/>
      <c r="E63" s="217"/>
      <c r="F63" s="218"/>
      <c r="G63" s="208">
        <f t="shared" si="1"/>
        <v>0</v>
      </c>
      <c r="H63" s="204">
        <f t="shared" si="2"/>
        <v>0</v>
      </c>
      <c r="I63" s="219">
        <v>1</v>
      </c>
      <c r="J63" s="220">
        <v>2</v>
      </c>
      <c r="K63" s="221">
        <v>25</v>
      </c>
      <c r="L63" s="208">
        <f t="shared" si="3"/>
        <v>1</v>
      </c>
      <c r="M63" s="204">
        <f t="shared" si="4"/>
        <v>2</v>
      </c>
    </row>
    <row r="64" spans="1:13">
      <c r="A64" s="214"/>
      <c r="B64" s="215" t="s">
        <v>183</v>
      </c>
      <c r="C64" s="204">
        <f t="shared" si="0"/>
        <v>1</v>
      </c>
      <c r="D64" s="216"/>
      <c r="E64" s="217"/>
      <c r="F64" s="218"/>
      <c r="G64" s="208">
        <f t="shared" si="1"/>
        <v>0</v>
      </c>
      <c r="H64" s="204">
        <f t="shared" si="2"/>
        <v>0</v>
      </c>
      <c r="I64" s="219">
        <v>1</v>
      </c>
      <c r="J64" s="220">
        <v>2</v>
      </c>
      <c r="K64" s="221">
        <v>25</v>
      </c>
      <c r="L64" s="208">
        <f t="shared" si="3"/>
        <v>1</v>
      </c>
      <c r="M64" s="204">
        <f t="shared" si="4"/>
        <v>2</v>
      </c>
    </row>
    <row r="65" spans="1:13">
      <c r="A65" s="214"/>
      <c r="B65" s="215" t="s">
        <v>199</v>
      </c>
      <c r="C65" s="204">
        <f t="shared" si="0"/>
        <v>3</v>
      </c>
      <c r="D65" s="216">
        <v>3</v>
      </c>
      <c r="E65" s="217">
        <v>1</v>
      </c>
      <c r="F65" s="207">
        <v>50</v>
      </c>
      <c r="G65" s="208">
        <f t="shared" si="1"/>
        <v>1</v>
      </c>
      <c r="H65" s="204">
        <f t="shared" si="2"/>
        <v>3</v>
      </c>
      <c r="I65" s="219"/>
      <c r="J65" s="220"/>
      <c r="K65" s="221"/>
      <c r="L65" s="208">
        <f t="shared" si="3"/>
        <v>0</v>
      </c>
      <c r="M65" s="204">
        <f t="shared" si="4"/>
        <v>0</v>
      </c>
    </row>
    <row r="66" spans="1:13">
      <c r="A66" s="214"/>
      <c r="B66" s="215" t="s">
        <v>200</v>
      </c>
      <c r="C66" s="204">
        <f t="shared" si="0"/>
        <v>3</v>
      </c>
      <c r="D66" s="216">
        <v>3</v>
      </c>
      <c r="E66" s="217">
        <v>1</v>
      </c>
      <c r="F66" s="207">
        <v>50</v>
      </c>
      <c r="G66" s="208">
        <f t="shared" si="1"/>
        <v>1</v>
      </c>
      <c r="H66" s="204">
        <f t="shared" si="2"/>
        <v>3</v>
      </c>
      <c r="I66" s="219"/>
      <c r="J66" s="220"/>
      <c r="K66" s="221"/>
      <c r="L66" s="208">
        <f t="shared" si="3"/>
        <v>0</v>
      </c>
      <c r="M66" s="204">
        <f t="shared" si="4"/>
        <v>0</v>
      </c>
    </row>
    <row r="67" spans="1:13">
      <c r="A67" s="214"/>
      <c r="B67" s="215" t="s">
        <v>201</v>
      </c>
      <c r="C67" s="204">
        <f t="shared" si="0"/>
        <v>3</v>
      </c>
      <c r="D67" s="216">
        <v>3</v>
      </c>
      <c r="E67" s="217">
        <v>1</v>
      </c>
      <c r="F67" s="207">
        <v>50</v>
      </c>
      <c r="G67" s="208">
        <f t="shared" si="1"/>
        <v>1</v>
      </c>
      <c r="H67" s="204">
        <f t="shared" si="2"/>
        <v>3</v>
      </c>
      <c r="I67" s="219"/>
      <c r="J67" s="220"/>
      <c r="K67" s="221"/>
      <c r="L67" s="208">
        <f t="shared" si="3"/>
        <v>0</v>
      </c>
      <c r="M67" s="204">
        <f t="shared" si="4"/>
        <v>0</v>
      </c>
    </row>
    <row r="68" spans="1:13">
      <c r="A68" s="214"/>
      <c r="B68" s="215" t="s">
        <v>202</v>
      </c>
      <c r="C68" s="204">
        <f t="shared" si="0"/>
        <v>3</v>
      </c>
      <c r="D68" s="216">
        <v>3</v>
      </c>
      <c r="E68" s="217">
        <v>1</v>
      </c>
      <c r="F68" s="207">
        <v>50</v>
      </c>
      <c r="G68" s="208">
        <f t="shared" si="1"/>
        <v>1</v>
      </c>
      <c r="H68" s="204">
        <f t="shared" si="2"/>
        <v>3</v>
      </c>
      <c r="I68" s="219"/>
      <c r="J68" s="220"/>
      <c r="K68" s="221"/>
      <c r="L68" s="208">
        <f t="shared" si="3"/>
        <v>0</v>
      </c>
      <c r="M68" s="204">
        <f t="shared" si="4"/>
        <v>0</v>
      </c>
    </row>
    <row r="69" spans="1:13">
      <c r="A69" s="214"/>
      <c r="B69" s="215" t="s">
        <v>203</v>
      </c>
      <c r="C69" s="204">
        <f t="shared" si="0"/>
        <v>3</v>
      </c>
      <c r="D69" s="216">
        <v>3</v>
      </c>
      <c r="E69" s="217">
        <v>1</v>
      </c>
      <c r="F69" s="207">
        <v>50</v>
      </c>
      <c r="G69" s="208">
        <f t="shared" si="1"/>
        <v>1</v>
      </c>
      <c r="H69" s="204">
        <f t="shared" si="2"/>
        <v>3</v>
      </c>
      <c r="I69" s="219"/>
      <c r="J69" s="220"/>
      <c r="K69" s="221"/>
      <c r="L69" s="208">
        <f t="shared" si="3"/>
        <v>0</v>
      </c>
      <c r="M69" s="204">
        <f t="shared" si="4"/>
        <v>0</v>
      </c>
    </row>
    <row r="70" spans="1:13">
      <c r="A70" s="214"/>
      <c r="B70" s="215" t="s">
        <v>204</v>
      </c>
      <c r="C70" s="204">
        <f t="shared" si="0"/>
        <v>2</v>
      </c>
      <c r="D70" s="216">
        <v>2</v>
      </c>
      <c r="E70" s="217">
        <v>1</v>
      </c>
      <c r="F70" s="207">
        <v>50</v>
      </c>
      <c r="G70" s="208">
        <f t="shared" si="1"/>
        <v>1</v>
      </c>
      <c r="H70" s="204">
        <f t="shared" si="2"/>
        <v>2</v>
      </c>
      <c r="I70" s="219"/>
      <c r="J70" s="220"/>
      <c r="K70" s="221"/>
      <c r="L70" s="208">
        <f t="shared" si="3"/>
        <v>0</v>
      </c>
      <c r="M70" s="204">
        <f t="shared" si="4"/>
        <v>0</v>
      </c>
    </row>
    <row r="71" spans="1:13">
      <c r="A71" s="214"/>
      <c r="B71" s="215"/>
      <c r="C71" s="204">
        <f t="shared" si="0"/>
        <v>0</v>
      </c>
      <c r="D71" s="216"/>
      <c r="E71" s="217"/>
      <c r="F71" s="218"/>
      <c r="G71" s="208">
        <f t="shared" si="1"/>
        <v>0</v>
      </c>
      <c r="H71" s="204">
        <f t="shared" si="2"/>
        <v>0</v>
      </c>
      <c r="I71" s="219"/>
      <c r="J71" s="220"/>
      <c r="K71" s="221"/>
      <c r="L71" s="208">
        <f t="shared" si="3"/>
        <v>0</v>
      </c>
      <c r="M71" s="204">
        <f t="shared" si="4"/>
        <v>0</v>
      </c>
    </row>
    <row r="72" spans="1:13" ht="33">
      <c r="A72" s="214"/>
      <c r="B72" s="222" t="s">
        <v>205</v>
      </c>
      <c r="C72" s="204">
        <f t="shared" si="0"/>
        <v>0</v>
      </c>
      <c r="D72" s="216"/>
      <c r="E72" s="217"/>
      <c r="F72" s="218"/>
      <c r="G72" s="208">
        <f t="shared" si="1"/>
        <v>0</v>
      </c>
      <c r="H72" s="204">
        <f t="shared" si="2"/>
        <v>0</v>
      </c>
      <c r="I72" s="219"/>
      <c r="J72" s="220"/>
      <c r="K72" s="221"/>
      <c r="L72" s="208">
        <f t="shared" si="3"/>
        <v>0</v>
      </c>
      <c r="M72" s="204">
        <f t="shared" si="4"/>
        <v>0</v>
      </c>
    </row>
    <row r="73" spans="1:13">
      <c r="A73" s="214"/>
      <c r="B73" s="215" t="s">
        <v>182</v>
      </c>
      <c r="C73" s="204">
        <f t="shared" si="0"/>
        <v>1</v>
      </c>
      <c r="D73" s="216"/>
      <c r="E73" s="217"/>
      <c r="F73" s="218"/>
      <c r="G73" s="208">
        <f t="shared" si="1"/>
        <v>0</v>
      </c>
      <c r="H73" s="204">
        <f t="shared" si="2"/>
        <v>0</v>
      </c>
      <c r="I73" s="219">
        <v>1</v>
      </c>
      <c r="J73" s="220">
        <v>2</v>
      </c>
      <c r="K73" s="221">
        <v>25</v>
      </c>
      <c r="L73" s="208">
        <f t="shared" si="3"/>
        <v>1</v>
      </c>
      <c r="M73" s="204">
        <f t="shared" si="4"/>
        <v>2</v>
      </c>
    </row>
    <row r="74" spans="1:13">
      <c r="A74" s="214"/>
      <c r="B74" s="215" t="s">
        <v>183</v>
      </c>
      <c r="C74" s="204">
        <f t="shared" si="0"/>
        <v>1</v>
      </c>
      <c r="D74" s="216"/>
      <c r="E74" s="217"/>
      <c r="F74" s="218"/>
      <c r="G74" s="208">
        <f t="shared" si="1"/>
        <v>0</v>
      </c>
      <c r="H74" s="204">
        <f t="shared" si="2"/>
        <v>0</v>
      </c>
      <c r="I74" s="219">
        <v>1</v>
      </c>
      <c r="J74" s="220">
        <v>2</v>
      </c>
      <c r="K74" s="221">
        <v>25</v>
      </c>
      <c r="L74" s="208">
        <f t="shared" si="3"/>
        <v>1</v>
      </c>
      <c r="M74" s="204">
        <f t="shared" si="4"/>
        <v>2</v>
      </c>
    </row>
    <row r="75" spans="1:13">
      <c r="A75" s="214"/>
      <c r="B75" s="215" t="s">
        <v>206</v>
      </c>
      <c r="C75" s="204">
        <f t="shared" si="0"/>
        <v>3</v>
      </c>
      <c r="D75" s="216">
        <v>3</v>
      </c>
      <c r="E75" s="217">
        <v>1</v>
      </c>
      <c r="F75" s="207">
        <v>50</v>
      </c>
      <c r="G75" s="208">
        <f t="shared" si="1"/>
        <v>1</v>
      </c>
      <c r="H75" s="204">
        <f t="shared" si="2"/>
        <v>3</v>
      </c>
      <c r="I75" s="219"/>
      <c r="J75" s="220"/>
      <c r="K75" s="221"/>
      <c r="L75" s="208">
        <f t="shared" si="3"/>
        <v>0</v>
      </c>
      <c r="M75" s="204">
        <f t="shared" si="4"/>
        <v>0</v>
      </c>
    </row>
    <row r="76" spans="1:13">
      <c r="A76" s="214"/>
      <c r="B76" s="215" t="s">
        <v>207</v>
      </c>
      <c r="C76" s="204">
        <f t="shared" si="0"/>
        <v>3</v>
      </c>
      <c r="D76" s="216">
        <v>3</v>
      </c>
      <c r="E76" s="217">
        <v>1</v>
      </c>
      <c r="F76" s="207">
        <v>50</v>
      </c>
      <c r="G76" s="208">
        <f t="shared" si="1"/>
        <v>1</v>
      </c>
      <c r="H76" s="204">
        <f t="shared" si="2"/>
        <v>3</v>
      </c>
      <c r="I76" s="219"/>
      <c r="J76" s="220"/>
      <c r="K76" s="221"/>
      <c r="L76" s="208">
        <f t="shared" si="3"/>
        <v>0</v>
      </c>
      <c r="M76" s="204">
        <f t="shared" si="4"/>
        <v>0</v>
      </c>
    </row>
    <row r="77" spans="1:13">
      <c r="A77" s="214"/>
      <c r="B77" s="215" t="s">
        <v>208</v>
      </c>
      <c r="C77" s="204">
        <f t="shared" ref="C77:C140" si="5">D77+I77</f>
        <v>2</v>
      </c>
      <c r="D77" s="216">
        <v>2</v>
      </c>
      <c r="E77" s="217">
        <v>1</v>
      </c>
      <c r="F77" s="207">
        <v>50</v>
      </c>
      <c r="G77" s="208">
        <f t="shared" si="1"/>
        <v>1</v>
      </c>
      <c r="H77" s="204">
        <f t="shared" si="2"/>
        <v>2</v>
      </c>
      <c r="I77" s="219"/>
      <c r="J77" s="220"/>
      <c r="K77" s="221"/>
      <c r="L77" s="208">
        <f t="shared" si="3"/>
        <v>0</v>
      </c>
      <c r="M77" s="204">
        <f t="shared" si="4"/>
        <v>0</v>
      </c>
    </row>
    <row r="78" spans="1:13">
      <c r="A78" s="214"/>
      <c r="B78" s="215" t="s">
        <v>209</v>
      </c>
      <c r="C78" s="204">
        <f t="shared" si="5"/>
        <v>3</v>
      </c>
      <c r="D78" s="216">
        <v>3</v>
      </c>
      <c r="E78" s="217">
        <v>1</v>
      </c>
      <c r="F78" s="207">
        <v>50</v>
      </c>
      <c r="G78" s="208">
        <f t="shared" ref="G78:G141" si="6">IF(AND(F78&gt;0, F78&lt;60),1,IF(AND(F78&gt;59, F78&lt;100),1.3,IF(AND(F78&gt;99, F78&lt;140),1.7,IF(AND(F78&gt;139, F78&lt;180),2,IF(AND(F78&gt;179, F78&lt;201),2.3,0)))))</f>
        <v>1</v>
      </c>
      <c r="H78" s="204">
        <f t="shared" ref="H78:H141" si="7">D78*E78*G78</f>
        <v>3</v>
      </c>
      <c r="I78" s="219"/>
      <c r="J78" s="220"/>
      <c r="K78" s="221"/>
      <c r="L78" s="208">
        <f t="shared" ref="L78:L141" si="8">IF(AND(K78&gt;0, K78&lt;10),0.2,IF(AND(K78&gt;9, K78&lt;20),0.6,IF(AND(K78&gt;19, K78&lt;38),1,IF(AND(K78&gt;37, K78&lt;63),2,IF(AND(K78&gt;62, K78&lt;76),3,0)))))</f>
        <v>0</v>
      </c>
      <c r="M78" s="204">
        <f t="shared" ref="M78:M141" si="9">I78*J78*L78</f>
        <v>0</v>
      </c>
    </row>
    <row r="79" spans="1:13">
      <c r="A79" s="214"/>
      <c r="B79" s="215" t="s">
        <v>210</v>
      </c>
      <c r="C79" s="204">
        <f t="shared" si="5"/>
        <v>3</v>
      </c>
      <c r="D79" s="216">
        <v>3</v>
      </c>
      <c r="E79" s="217">
        <v>1</v>
      </c>
      <c r="F79" s="207">
        <v>50</v>
      </c>
      <c r="G79" s="208">
        <f t="shared" si="6"/>
        <v>1</v>
      </c>
      <c r="H79" s="204">
        <f t="shared" si="7"/>
        <v>3</v>
      </c>
      <c r="I79" s="219"/>
      <c r="J79" s="220"/>
      <c r="K79" s="221"/>
      <c r="L79" s="208">
        <f t="shared" si="8"/>
        <v>0</v>
      </c>
      <c r="M79" s="204">
        <f t="shared" si="9"/>
        <v>0</v>
      </c>
    </row>
    <row r="80" spans="1:13">
      <c r="A80" s="214"/>
      <c r="B80" s="215" t="s">
        <v>200</v>
      </c>
      <c r="C80" s="204">
        <f t="shared" si="5"/>
        <v>3</v>
      </c>
      <c r="D80" s="216">
        <v>3</v>
      </c>
      <c r="E80" s="217">
        <v>1</v>
      </c>
      <c r="F80" s="207">
        <v>50</v>
      </c>
      <c r="G80" s="208">
        <f t="shared" si="6"/>
        <v>1</v>
      </c>
      <c r="H80" s="204">
        <f t="shared" si="7"/>
        <v>3</v>
      </c>
      <c r="I80" s="219"/>
      <c r="J80" s="220"/>
      <c r="K80" s="221"/>
      <c r="L80" s="208">
        <f t="shared" si="8"/>
        <v>0</v>
      </c>
      <c r="M80" s="204">
        <f t="shared" si="9"/>
        <v>0</v>
      </c>
    </row>
    <row r="81" spans="1:13">
      <c r="A81" s="214"/>
      <c r="B81" s="215"/>
      <c r="C81" s="204">
        <f t="shared" si="5"/>
        <v>0</v>
      </c>
      <c r="D81" s="216"/>
      <c r="E81" s="217"/>
      <c r="F81" s="218"/>
      <c r="G81" s="208">
        <f t="shared" si="6"/>
        <v>0</v>
      </c>
      <c r="H81" s="204">
        <f t="shared" si="7"/>
        <v>0</v>
      </c>
      <c r="I81" s="219"/>
      <c r="J81" s="220"/>
      <c r="K81" s="221"/>
      <c r="L81" s="208">
        <f t="shared" si="8"/>
        <v>0</v>
      </c>
      <c r="M81" s="204">
        <f t="shared" si="9"/>
        <v>0</v>
      </c>
    </row>
    <row r="82" spans="1:13" ht="33">
      <c r="A82" s="214"/>
      <c r="B82" s="222" t="s">
        <v>211</v>
      </c>
      <c r="C82" s="204">
        <f t="shared" si="5"/>
        <v>0</v>
      </c>
      <c r="D82" s="216"/>
      <c r="E82" s="217"/>
      <c r="F82" s="218"/>
      <c r="G82" s="208">
        <f t="shared" si="6"/>
        <v>0</v>
      </c>
      <c r="H82" s="204">
        <f t="shared" si="7"/>
        <v>0</v>
      </c>
      <c r="I82" s="219"/>
      <c r="J82" s="220"/>
      <c r="K82" s="221"/>
      <c r="L82" s="208">
        <f t="shared" si="8"/>
        <v>0</v>
      </c>
      <c r="M82" s="204">
        <f t="shared" si="9"/>
        <v>0</v>
      </c>
    </row>
    <row r="83" spans="1:13">
      <c r="A83" s="214"/>
      <c r="B83" s="215" t="s">
        <v>182</v>
      </c>
      <c r="C83" s="204">
        <f t="shared" si="5"/>
        <v>1</v>
      </c>
      <c r="D83" s="216"/>
      <c r="E83" s="217"/>
      <c r="F83" s="218"/>
      <c r="G83" s="208">
        <f t="shared" si="6"/>
        <v>0</v>
      </c>
      <c r="H83" s="204">
        <f t="shared" si="7"/>
        <v>0</v>
      </c>
      <c r="I83" s="219">
        <v>1</v>
      </c>
      <c r="J83" s="220">
        <v>2</v>
      </c>
      <c r="K83" s="221">
        <v>25</v>
      </c>
      <c r="L83" s="208">
        <f t="shared" si="8"/>
        <v>1</v>
      </c>
      <c r="M83" s="204">
        <f t="shared" si="9"/>
        <v>2</v>
      </c>
    </row>
    <row r="84" spans="1:13">
      <c r="A84" s="214"/>
      <c r="B84" s="215" t="s">
        <v>183</v>
      </c>
      <c r="C84" s="204">
        <f t="shared" si="5"/>
        <v>1</v>
      </c>
      <c r="D84" s="216"/>
      <c r="E84" s="217"/>
      <c r="F84" s="218"/>
      <c r="G84" s="208">
        <f t="shared" si="6"/>
        <v>0</v>
      </c>
      <c r="H84" s="204">
        <f t="shared" si="7"/>
        <v>0</v>
      </c>
      <c r="I84" s="219">
        <v>1</v>
      </c>
      <c r="J84" s="220">
        <v>2</v>
      </c>
      <c r="K84" s="221">
        <v>25</v>
      </c>
      <c r="L84" s="208">
        <f t="shared" si="8"/>
        <v>1</v>
      </c>
      <c r="M84" s="204">
        <f t="shared" si="9"/>
        <v>2</v>
      </c>
    </row>
    <row r="85" spans="1:13">
      <c r="A85" s="214"/>
      <c r="B85" s="215" t="s">
        <v>212</v>
      </c>
      <c r="C85" s="204">
        <f t="shared" si="5"/>
        <v>2</v>
      </c>
      <c r="D85" s="216">
        <v>2</v>
      </c>
      <c r="E85" s="217">
        <v>1</v>
      </c>
      <c r="F85" s="207">
        <v>50</v>
      </c>
      <c r="G85" s="208">
        <f t="shared" si="6"/>
        <v>1</v>
      </c>
      <c r="H85" s="204">
        <f t="shared" si="7"/>
        <v>2</v>
      </c>
      <c r="I85" s="219"/>
      <c r="J85" s="220"/>
      <c r="K85" s="221"/>
      <c r="L85" s="208">
        <f t="shared" si="8"/>
        <v>0</v>
      </c>
      <c r="M85" s="204">
        <f t="shared" si="9"/>
        <v>0</v>
      </c>
    </row>
    <row r="86" spans="1:13" ht="33">
      <c r="A86" s="214"/>
      <c r="B86" s="215" t="s">
        <v>213</v>
      </c>
      <c r="C86" s="204">
        <f t="shared" si="5"/>
        <v>3</v>
      </c>
      <c r="D86" s="216">
        <v>3</v>
      </c>
      <c r="E86" s="217">
        <v>1</v>
      </c>
      <c r="F86" s="207">
        <v>50</v>
      </c>
      <c r="G86" s="208">
        <f t="shared" si="6"/>
        <v>1</v>
      </c>
      <c r="H86" s="204">
        <f t="shared" si="7"/>
        <v>3</v>
      </c>
      <c r="I86" s="219"/>
      <c r="J86" s="220"/>
      <c r="K86" s="221"/>
      <c r="L86" s="208">
        <f t="shared" si="8"/>
        <v>0</v>
      </c>
      <c r="M86" s="204">
        <f t="shared" si="9"/>
        <v>0</v>
      </c>
    </row>
    <row r="87" spans="1:13">
      <c r="A87" s="214"/>
      <c r="B87" s="215" t="s">
        <v>214</v>
      </c>
      <c r="C87" s="204">
        <f t="shared" si="5"/>
        <v>2</v>
      </c>
      <c r="D87" s="216">
        <v>2</v>
      </c>
      <c r="E87" s="217">
        <v>1</v>
      </c>
      <c r="F87" s="207">
        <v>50</v>
      </c>
      <c r="G87" s="208">
        <f t="shared" si="6"/>
        <v>1</v>
      </c>
      <c r="H87" s="204">
        <f t="shared" si="7"/>
        <v>2</v>
      </c>
      <c r="I87" s="219"/>
      <c r="J87" s="220"/>
      <c r="K87" s="221"/>
      <c r="L87" s="208">
        <f t="shared" si="8"/>
        <v>0</v>
      </c>
      <c r="M87" s="204">
        <f t="shared" si="9"/>
        <v>0</v>
      </c>
    </row>
    <row r="88" spans="1:13">
      <c r="A88" s="214"/>
      <c r="B88" s="215" t="s">
        <v>192</v>
      </c>
      <c r="C88" s="204">
        <f t="shared" si="5"/>
        <v>3</v>
      </c>
      <c r="D88" s="216">
        <v>3</v>
      </c>
      <c r="E88" s="217">
        <v>1</v>
      </c>
      <c r="F88" s="207">
        <v>50</v>
      </c>
      <c r="G88" s="208">
        <f t="shared" si="6"/>
        <v>1</v>
      </c>
      <c r="H88" s="204">
        <f t="shared" si="7"/>
        <v>3</v>
      </c>
      <c r="I88" s="219"/>
      <c r="J88" s="220"/>
      <c r="K88" s="221"/>
      <c r="L88" s="208">
        <f t="shared" si="8"/>
        <v>0</v>
      </c>
      <c r="M88" s="204">
        <f t="shared" si="9"/>
        <v>0</v>
      </c>
    </row>
    <row r="89" spans="1:13">
      <c r="A89" s="214"/>
      <c r="B89" s="215" t="s">
        <v>215</v>
      </c>
      <c r="C89" s="204">
        <f t="shared" si="5"/>
        <v>2</v>
      </c>
      <c r="D89" s="216">
        <v>2</v>
      </c>
      <c r="E89" s="217">
        <v>1</v>
      </c>
      <c r="F89" s="207">
        <v>50</v>
      </c>
      <c r="G89" s="208">
        <f t="shared" si="6"/>
        <v>1</v>
      </c>
      <c r="H89" s="204">
        <f t="shared" si="7"/>
        <v>2</v>
      </c>
      <c r="I89" s="219"/>
      <c r="J89" s="220"/>
      <c r="K89" s="221"/>
      <c r="L89" s="208">
        <f t="shared" si="8"/>
        <v>0</v>
      </c>
      <c r="M89" s="204">
        <f t="shared" si="9"/>
        <v>0</v>
      </c>
    </row>
    <row r="90" spans="1:13">
      <c r="A90" s="214"/>
      <c r="B90" s="215" t="s">
        <v>216</v>
      </c>
      <c r="C90" s="204">
        <f t="shared" si="5"/>
        <v>2</v>
      </c>
      <c r="D90" s="216">
        <v>2</v>
      </c>
      <c r="E90" s="217">
        <v>1</v>
      </c>
      <c r="F90" s="207">
        <v>50</v>
      </c>
      <c r="G90" s="208">
        <f t="shared" si="6"/>
        <v>1</v>
      </c>
      <c r="H90" s="204">
        <f t="shared" si="7"/>
        <v>2</v>
      </c>
      <c r="I90" s="219"/>
      <c r="J90" s="220"/>
      <c r="K90" s="221"/>
      <c r="L90" s="208">
        <f t="shared" si="8"/>
        <v>0</v>
      </c>
      <c r="M90" s="204">
        <f t="shared" si="9"/>
        <v>0</v>
      </c>
    </row>
    <row r="91" spans="1:13">
      <c r="A91" s="214"/>
      <c r="B91" s="215" t="s">
        <v>217</v>
      </c>
      <c r="C91" s="204">
        <f t="shared" si="5"/>
        <v>2</v>
      </c>
      <c r="D91" s="216">
        <v>2</v>
      </c>
      <c r="E91" s="217">
        <v>1</v>
      </c>
      <c r="F91" s="207">
        <v>50</v>
      </c>
      <c r="G91" s="208">
        <f t="shared" si="6"/>
        <v>1</v>
      </c>
      <c r="H91" s="204">
        <f t="shared" si="7"/>
        <v>2</v>
      </c>
      <c r="I91" s="219"/>
      <c r="J91" s="220"/>
      <c r="K91" s="221"/>
      <c r="L91" s="208">
        <f t="shared" si="8"/>
        <v>0</v>
      </c>
      <c r="M91" s="204">
        <f t="shared" si="9"/>
        <v>0</v>
      </c>
    </row>
    <row r="92" spans="1:13">
      <c r="A92" s="214"/>
      <c r="B92" s="215" t="s">
        <v>218</v>
      </c>
      <c r="C92" s="204">
        <f t="shared" si="5"/>
        <v>2</v>
      </c>
      <c r="D92" s="216">
        <v>2</v>
      </c>
      <c r="E92" s="217">
        <v>1</v>
      </c>
      <c r="F92" s="207">
        <v>50</v>
      </c>
      <c r="G92" s="208">
        <f t="shared" si="6"/>
        <v>1</v>
      </c>
      <c r="H92" s="204">
        <f t="shared" si="7"/>
        <v>2</v>
      </c>
      <c r="I92" s="219"/>
      <c r="J92" s="220"/>
      <c r="K92" s="221"/>
      <c r="L92" s="208">
        <f t="shared" si="8"/>
        <v>0</v>
      </c>
      <c r="M92" s="204">
        <f t="shared" si="9"/>
        <v>0</v>
      </c>
    </row>
    <row r="93" spans="1:13">
      <c r="A93" s="214"/>
      <c r="B93" s="215"/>
      <c r="C93" s="204">
        <f t="shared" si="5"/>
        <v>0</v>
      </c>
      <c r="D93" s="216"/>
      <c r="E93" s="217"/>
      <c r="F93" s="218"/>
      <c r="G93" s="208">
        <f t="shared" si="6"/>
        <v>0</v>
      </c>
      <c r="H93" s="204">
        <f t="shared" si="7"/>
        <v>0</v>
      </c>
      <c r="I93" s="219"/>
      <c r="J93" s="220"/>
      <c r="K93" s="221"/>
      <c r="L93" s="208">
        <f t="shared" si="8"/>
        <v>0</v>
      </c>
      <c r="M93" s="204">
        <f t="shared" si="9"/>
        <v>0</v>
      </c>
    </row>
    <row r="94" spans="1:13" ht="33">
      <c r="A94" s="202" t="s">
        <v>219</v>
      </c>
      <c r="B94" s="222" t="s">
        <v>181</v>
      </c>
      <c r="C94" s="204">
        <f t="shared" si="5"/>
        <v>0</v>
      </c>
      <c r="D94" s="216"/>
      <c r="E94" s="217"/>
      <c r="F94" s="218"/>
      <c r="G94" s="208">
        <f t="shared" si="6"/>
        <v>0</v>
      </c>
      <c r="H94" s="204">
        <f t="shared" si="7"/>
        <v>0</v>
      </c>
      <c r="I94" s="219"/>
      <c r="J94" s="220"/>
      <c r="K94" s="221"/>
      <c r="L94" s="208">
        <f t="shared" si="8"/>
        <v>0</v>
      </c>
      <c r="M94" s="204">
        <f t="shared" si="9"/>
        <v>0</v>
      </c>
    </row>
    <row r="95" spans="1:13">
      <c r="A95" s="214"/>
      <c r="B95" s="215" t="s">
        <v>220</v>
      </c>
      <c r="C95" s="204">
        <f t="shared" si="5"/>
        <v>2</v>
      </c>
      <c r="D95" s="216">
        <v>2</v>
      </c>
      <c r="E95" s="217">
        <v>1</v>
      </c>
      <c r="F95" s="207">
        <v>50</v>
      </c>
      <c r="G95" s="208">
        <f t="shared" si="6"/>
        <v>1</v>
      </c>
      <c r="H95" s="204">
        <f t="shared" si="7"/>
        <v>2</v>
      </c>
      <c r="I95" s="219"/>
      <c r="J95" s="220"/>
      <c r="K95" s="221"/>
      <c r="L95" s="208">
        <f t="shared" si="8"/>
        <v>0</v>
      </c>
      <c r="M95" s="204">
        <f t="shared" si="9"/>
        <v>0</v>
      </c>
    </row>
    <row r="96" spans="1:13">
      <c r="A96" s="214"/>
      <c r="B96" s="215" t="s">
        <v>221</v>
      </c>
      <c r="C96" s="204">
        <f t="shared" si="5"/>
        <v>2</v>
      </c>
      <c r="D96" s="216">
        <v>2</v>
      </c>
      <c r="E96" s="217">
        <v>1</v>
      </c>
      <c r="F96" s="207">
        <v>50</v>
      </c>
      <c r="G96" s="208">
        <f t="shared" si="6"/>
        <v>1</v>
      </c>
      <c r="H96" s="204">
        <f t="shared" si="7"/>
        <v>2</v>
      </c>
      <c r="I96" s="219"/>
      <c r="J96" s="220"/>
      <c r="K96" s="221"/>
      <c r="L96" s="208">
        <f t="shared" si="8"/>
        <v>0</v>
      </c>
      <c r="M96" s="204">
        <f t="shared" si="9"/>
        <v>0</v>
      </c>
    </row>
    <row r="97" spans="1:13">
      <c r="A97" s="214"/>
      <c r="B97" s="215" t="s">
        <v>222</v>
      </c>
      <c r="C97" s="204">
        <f t="shared" si="5"/>
        <v>2</v>
      </c>
      <c r="D97" s="216">
        <v>2</v>
      </c>
      <c r="E97" s="217">
        <v>1</v>
      </c>
      <c r="F97" s="207">
        <v>50</v>
      </c>
      <c r="G97" s="208">
        <f t="shared" si="6"/>
        <v>1</v>
      </c>
      <c r="H97" s="204">
        <f t="shared" si="7"/>
        <v>2</v>
      </c>
      <c r="I97" s="219"/>
      <c r="J97" s="220"/>
      <c r="K97" s="221"/>
      <c r="L97" s="208">
        <f t="shared" si="8"/>
        <v>0</v>
      </c>
      <c r="M97" s="204">
        <f t="shared" si="9"/>
        <v>0</v>
      </c>
    </row>
    <row r="98" spans="1:13">
      <c r="A98" s="214"/>
      <c r="B98" s="215" t="s">
        <v>223</v>
      </c>
      <c r="C98" s="204">
        <f t="shared" si="5"/>
        <v>3</v>
      </c>
      <c r="D98" s="216">
        <v>2</v>
      </c>
      <c r="E98" s="217">
        <v>1</v>
      </c>
      <c r="F98" s="207">
        <v>50</v>
      </c>
      <c r="G98" s="208">
        <f t="shared" si="6"/>
        <v>1</v>
      </c>
      <c r="H98" s="204">
        <f t="shared" si="7"/>
        <v>2</v>
      </c>
      <c r="I98" s="219">
        <v>1</v>
      </c>
      <c r="J98" s="220">
        <v>2</v>
      </c>
      <c r="K98" s="221">
        <v>25</v>
      </c>
      <c r="L98" s="208">
        <f t="shared" si="8"/>
        <v>1</v>
      </c>
      <c r="M98" s="204">
        <f t="shared" si="9"/>
        <v>2</v>
      </c>
    </row>
    <row r="99" spans="1:13">
      <c r="A99" s="214"/>
      <c r="B99" s="215" t="s">
        <v>224</v>
      </c>
      <c r="C99" s="204">
        <f t="shared" si="5"/>
        <v>2</v>
      </c>
      <c r="D99" s="216">
        <v>2</v>
      </c>
      <c r="E99" s="217">
        <v>1</v>
      </c>
      <c r="F99" s="207">
        <v>50</v>
      </c>
      <c r="G99" s="208">
        <f t="shared" si="6"/>
        <v>1</v>
      </c>
      <c r="H99" s="204">
        <f t="shared" si="7"/>
        <v>2</v>
      </c>
      <c r="I99" s="219"/>
      <c r="J99" s="220"/>
      <c r="K99" s="221"/>
      <c r="L99" s="208">
        <f t="shared" si="8"/>
        <v>0</v>
      </c>
      <c r="M99" s="204">
        <f t="shared" si="9"/>
        <v>0</v>
      </c>
    </row>
    <row r="100" spans="1:13">
      <c r="A100" s="214"/>
      <c r="B100" s="215" t="s">
        <v>225</v>
      </c>
      <c r="C100" s="204">
        <f t="shared" si="5"/>
        <v>1</v>
      </c>
      <c r="D100" s="216"/>
      <c r="E100" s="217"/>
      <c r="F100" s="218"/>
      <c r="G100" s="208">
        <f t="shared" si="6"/>
        <v>0</v>
      </c>
      <c r="H100" s="204">
        <f t="shared" si="7"/>
        <v>0</v>
      </c>
      <c r="I100" s="219">
        <v>1</v>
      </c>
      <c r="J100" s="220">
        <v>2</v>
      </c>
      <c r="K100" s="221">
        <v>25</v>
      </c>
      <c r="L100" s="208">
        <f t="shared" si="8"/>
        <v>1</v>
      </c>
      <c r="M100" s="204">
        <f t="shared" si="9"/>
        <v>2</v>
      </c>
    </row>
    <row r="101" spans="1:13">
      <c r="A101" s="214"/>
      <c r="B101" s="215" t="s">
        <v>226</v>
      </c>
      <c r="C101" s="204">
        <f t="shared" si="5"/>
        <v>2</v>
      </c>
      <c r="D101" s="216">
        <v>2</v>
      </c>
      <c r="E101" s="217">
        <v>1</v>
      </c>
      <c r="F101" s="207">
        <v>50</v>
      </c>
      <c r="G101" s="208">
        <f t="shared" si="6"/>
        <v>1</v>
      </c>
      <c r="H101" s="204">
        <f t="shared" si="7"/>
        <v>2</v>
      </c>
      <c r="I101" s="219"/>
      <c r="J101" s="220"/>
      <c r="K101" s="221"/>
      <c r="L101" s="208">
        <f t="shared" si="8"/>
        <v>0</v>
      </c>
      <c r="M101" s="204">
        <f t="shared" si="9"/>
        <v>0</v>
      </c>
    </row>
    <row r="102" spans="1:13" ht="33">
      <c r="A102" s="214"/>
      <c r="B102" s="215" t="s">
        <v>227</v>
      </c>
      <c r="C102" s="204">
        <f t="shared" si="5"/>
        <v>2</v>
      </c>
      <c r="D102" s="216">
        <v>2</v>
      </c>
      <c r="E102" s="217">
        <v>1</v>
      </c>
      <c r="F102" s="207">
        <v>50</v>
      </c>
      <c r="G102" s="208">
        <f t="shared" si="6"/>
        <v>1</v>
      </c>
      <c r="H102" s="204">
        <f t="shared" si="7"/>
        <v>2</v>
      </c>
      <c r="I102" s="219"/>
      <c r="J102" s="220"/>
      <c r="K102" s="221"/>
      <c r="L102" s="208">
        <f t="shared" si="8"/>
        <v>0</v>
      </c>
      <c r="M102" s="204">
        <f t="shared" si="9"/>
        <v>0</v>
      </c>
    </row>
    <row r="103" spans="1:13">
      <c r="A103" s="214"/>
      <c r="B103" s="215"/>
      <c r="C103" s="204">
        <f t="shared" si="5"/>
        <v>0</v>
      </c>
      <c r="D103" s="216"/>
      <c r="E103" s="217"/>
      <c r="F103" s="218"/>
      <c r="G103" s="208">
        <f t="shared" si="6"/>
        <v>0</v>
      </c>
      <c r="H103" s="204">
        <f t="shared" si="7"/>
        <v>0</v>
      </c>
      <c r="I103" s="219"/>
      <c r="J103" s="220"/>
      <c r="K103" s="221"/>
      <c r="L103" s="208">
        <f t="shared" si="8"/>
        <v>0</v>
      </c>
      <c r="M103" s="204">
        <f t="shared" si="9"/>
        <v>0</v>
      </c>
    </row>
    <row r="104" spans="1:13" ht="33">
      <c r="A104" s="214"/>
      <c r="B104" s="222" t="s">
        <v>191</v>
      </c>
      <c r="C104" s="204">
        <f t="shared" si="5"/>
        <v>0</v>
      </c>
      <c r="D104" s="216"/>
      <c r="E104" s="217"/>
      <c r="F104" s="218"/>
      <c r="G104" s="208">
        <f t="shared" si="6"/>
        <v>0</v>
      </c>
      <c r="H104" s="204">
        <f t="shared" si="7"/>
        <v>0</v>
      </c>
      <c r="I104" s="219"/>
      <c r="J104" s="220"/>
      <c r="K104" s="221"/>
      <c r="L104" s="208">
        <f t="shared" si="8"/>
        <v>0</v>
      </c>
      <c r="M104" s="204">
        <f t="shared" si="9"/>
        <v>0</v>
      </c>
    </row>
    <row r="105" spans="1:13">
      <c r="A105" s="214"/>
      <c r="B105" s="215" t="s">
        <v>220</v>
      </c>
      <c r="C105" s="204">
        <f t="shared" si="5"/>
        <v>2</v>
      </c>
      <c r="D105" s="216">
        <v>2</v>
      </c>
      <c r="E105" s="217">
        <v>1</v>
      </c>
      <c r="F105" s="207">
        <v>50</v>
      </c>
      <c r="G105" s="208">
        <f t="shared" si="6"/>
        <v>1</v>
      </c>
      <c r="H105" s="204">
        <f t="shared" si="7"/>
        <v>2</v>
      </c>
      <c r="I105" s="219"/>
      <c r="J105" s="220"/>
      <c r="K105" s="221"/>
      <c r="L105" s="208">
        <f t="shared" si="8"/>
        <v>0</v>
      </c>
      <c r="M105" s="204">
        <f t="shared" si="9"/>
        <v>0</v>
      </c>
    </row>
    <row r="106" spans="1:13">
      <c r="A106" s="214"/>
      <c r="B106" s="215" t="s">
        <v>228</v>
      </c>
      <c r="C106" s="204">
        <f t="shared" si="5"/>
        <v>3</v>
      </c>
      <c r="D106" s="216">
        <v>3</v>
      </c>
      <c r="E106" s="217">
        <v>1</v>
      </c>
      <c r="F106" s="207">
        <v>50</v>
      </c>
      <c r="G106" s="208">
        <f t="shared" si="6"/>
        <v>1</v>
      </c>
      <c r="H106" s="204">
        <f t="shared" si="7"/>
        <v>3</v>
      </c>
      <c r="I106" s="219"/>
      <c r="J106" s="220"/>
      <c r="K106" s="221"/>
      <c r="L106" s="208">
        <f t="shared" si="8"/>
        <v>0</v>
      </c>
      <c r="M106" s="204">
        <f t="shared" si="9"/>
        <v>0</v>
      </c>
    </row>
    <row r="107" spans="1:13">
      <c r="A107" s="214"/>
      <c r="B107" s="215" t="s">
        <v>229</v>
      </c>
      <c r="C107" s="204">
        <f t="shared" si="5"/>
        <v>3</v>
      </c>
      <c r="D107" s="216">
        <v>3</v>
      </c>
      <c r="E107" s="217">
        <v>1</v>
      </c>
      <c r="F107" s="207">
        <v>50</v>
      </c>
      <c r="G107" s="208">
        <f t="shared" si="6"/>
        <v>1</v>
      </c>
      <c r="H107" s="204">
        <f t="shared" si="7"/>
        <v>3</v>
      </c>
      <c r="I107" s="219"/>
      <c r="J107" s="220"/>
      <c r="K107" s="221"/>
      <c r="L107" s="208">
        <f t="shared" si="8"/>
        <v>0</v>
      </c>
      <c r="M107" s="204">
        <f t="shared" si="9"/>
        <v>0</v>
      </c>
    </row>
    <row r="108" spans="1:13">
      <c r="A108" s="214"/>
      <c r="B108" s="215" t="s">
        <v>230</v>
      </c>
      <c r="C108" s="204">
        <f t="shared" si="5"/>
        <v>3</v>
      </c>
      <c r="D108" s="216">
        <v>3</v>
      </c>
      <c r="E108" s="217">
        <v>1</v>
      </c>
      <c r="F108" s="207">
        <v>50</v>
      </c>
      <c r="G108" s="208">
        <f t="shared" si="6"/>
        <v>1</v>
      </c>
      <c r="H108" s="204">
        <f t="shared" si="7"/>
        <v>3</v>
      </c>
      <c r="I108" s="219"/>
      <c r="J108" s="220"/>
      <c r="K108" s="221"/>
      <c r="L108" s="208">
        <f t="shared" si="8"/>
        <v>0</v>
      </c>
      <c r="M108" s="204">
        <f t="shared" si="9"/>
        <v>0</v>
      </c>
    </row>
    <row r="109" spans="1:13">
      <c r="A109" s="214"/>
      <c r="B109" s="215" t="s">
        <v>231</v>
      </c>
      <c r="C109" s="204">
        <f t="shared" si="5"/>
        <v>3</v>
      </c>
      <c r="D109" s="216">
        <v>3</v>
      </c>
      <c r="E109" s="217">
        <v>1</v>
      </c>
      <c r="F109" s="207">
        <v>50</v>
      </c>
      <c r="G109" s="208">
        <f t="shared" si="6"/>
        <v>1</v>
      </c>
      <c r="H109" s="204">
        <f t="shared" si="7"/>
        <v>3</v>
      </c>
      <c r="I109" s="219"/>
      <c r="J109" s="220"/>
      <c r="K109" s="221"/>
      <c r="L109" s="208">
        <f t="shared" si="8"/>
        <v>0</v>
      </c>
      <c r="M109" s="204">
        <f t="shared" si="9"/>
        <v>0</v>
      </c>
    </row>
    <row r="110" spans="1:13" ht="33">
      <c r="A110" s="214"/>
      <c r="B110" s="215" t="s">
        <v>232</v>
      </c>
      <c r="C110" s="204">
        <f t="shared" si="5"/>
        <v>2</v>
      </c>
      <c r="D110" s="216">
        <v>2</v>
      </c>
      <c r="E110" s="217">
        <v>1</v>
      </c>
      <c r="F110" s="207">
        <v>50</v>
      </c>
      <c r="G110" s="208">
        <f t="shared" si="6"/>
        <v>1</v>
      </c>
      <c r="H110" s="204">
        <f t="shared" si="7"/>
        <v>2</v>
      </c>
      <c r="I110" s="219"/>
      <c r="J110" s="220"/>
      <c r="K110" s="221"/>
      <c r="L110" s="208">
        <f t="shared" si="8"/>
        <v>0</v>
      </c>
      <c r="M110" s="204">
        <f t="shared" si="9"/>
        <v>0</v>
      </c>
    </row>
    <row r="111" spans="1:13">
      <c r="A111" s="214"/>
      <c r="B111" s="215" t="s">
        <v>233</v>
      </c>
      <c r="C111" s="204">
        <f t="shared" si="5"/>
        <v>3</v>
      </c>
      <c r="D111" s="216">
        <v>3</v>
      </c>
      <c r="E111" s="217">
        <v>1</v>
      </c>
      <c r="F111" s="207">
        <v>50</v>
      </c>
      <c r="G111" s="208">
        <f t="shared" si="6"/>
        <v>1</v>
      </c>
      <c r="H111" s="204">
        <f t="shared" si="7"/>
        <v>3</v>
      </c>
      <c r="I111" s="219"/>
      <c r="J111" s="220"/>
      <c r="K111" s="221"/>
      <c r="L111" s="208">
        <f t="shared" si="8"/>
        <v>0</v>
      </c>
      <c r="M111" s="204">
        <f t="shared" si="9"/>
        <v>0</v>
      </c>
    </row>
    <row r="112" spans="1:13">
      <c r="A112" s="214"/>
      <c r="B112" s="215" t="s">
        <v>234</v>
      </c>
      <c r="C112" s="204">
        <f t="shared" si="5"/>
        <v>1</v>
      </c>
      <c r="D112" s="216"/>
      <c r="E112" s="217"/>
      <c r="F112" s="218"/>
      <c r="G112" s="208">
        <f t="shared" si="6"/>
        <v>0</v>
      </c>
      <c r="H112" s="204">
        <f t="shared" si="7"/>
        <v>0</v>
      </c>
      <c r="I112" s="219">
        <v>1</v>
      </c>
      <c r="J112" s="220">
        <v>2</v>
      </c>
      <c r="K112" s="221">
        <v>25</v>
      </c>
      <c r="L112" s="208">
        <f t="shared" si="8"/>
        <v>1</v>
      </c>
      <c r="M112" s="204">
        <f t="shared" si="9"/>
        <v>2</v>
      </c>
    </row>
    <row r="113" spans="1:13">
      <c r="A113" s="214"/>
      <c r="B113" s="215"/>
      <c r="C113" s="204">
        <f t="shared" si="5"/>
        <v>0</v>
      </c>
      <c r="D113" s="216"/>
      <c r="E113" s="217"/>
      <c r="F113" s="218"/>
      <c r="G113" s="208">
        <f t="shared" si="6"/>
        <v>0</v>
      </c>
      <c r="H113" s="204">
        <f t="shared" si="7"/>
        <v>0</v>
      </c>
      <c r="I113" s="219"/>
      <c r="J113" s="220"/>
      <c r="K113" s="221"/>
      <c r="L113" s="208">
        <f t="shared" si="8"/>
        <v>0</v>
      </c>
      <c r="M113" s="204">
        <f t="shared" si="9"/>
        <v>0</v>
      </c>
    </row>
    <row r="114" spans="1:13">
      <c r="A114" s="214"/>
      <c r="B114" s="222" t="s">
        <v>198</v>
      </c>
      <c r="C114" s="204">
        <f t="shared" si="5"/>
        <v>0</v>
      </c>
      <c r="D114" s="216"/>
      <c r="E114" s="217"/>
      <c r="F114" s="218"/>
      <c r="G114" s="208">
        <f t="shared" si="6"/>
        <v>0</v>
      </c>
      <c r="H114" s="204">
        <f t="shared" si="7"/>
        <v>0</v>
      </c>
      <c r="I114" s="219"/>
      <c r="J114" s="220"/>
      <c r="K114" s="221"/>
      <c r="L114" s="208">
        <f t="shared" si="8"/>
        <v>0</v>
      </c>
      <c r="M114" s="204">
        <f t="shared" si="9"/>
        <v>0</v>
      </c>
    </row>
    <row r="115" spans="1:13">
      <c r="A115" s="214"/>
      <c r="B115" s="215" t="s">
        <v>220</v>
      </c>
      <c r="C115" s="204">
        <f t="shared" si="5"/>
        <v>2</v>
      </c>
      <c r="D115" s="216">
        <v>2</v>
      </c>
      <c r="E115" s="217">
        <v>1</v>
      </c>
      <c r="F115" s="207">
        <v>50</v>
      </c>
      <c r="G115" s="208">
        <f t="shared" si="6"/>
        <v>1</v>
      </c>
      <c r="H115" s="204">
        <f t="shared" si="7"/>
        <v>2</v>
      </c>
      <c r="I115" s="219"/>
      <c r="J115" s="220"/>
      <c r="K115" s="221"/>
      <c r="L115" s="208">
        <f t="shared" si="8"/>
        <v>0</v>
      </c>
      <c r="M115" s="204">
        <f t="shared" si="9"/>
        <v>0</v>
      </c>
    </row>
    <row r="116" spans="1:13" ht="33">
      <c r="A116" s="214"/>
      <c r="B116" s="215" t="s">
        <v>235</v>
      </c>
      <c r="C116" s="204">
        <f t="shared" si="5"/>
        <v>1</v>
      </c>
      <c r="D116" s="216"/>
      <c r="E116" s="217"/>
      <c r="F116" s="218"/>
      <c r="G116" s="208">
        <f t="shared" si="6"/>
        <v>0</v>
      </c>
      <c r="H116" s="204">
        <f t="shared" si="7"/>
        <v>0</v>
      </c>
      <c r="I116" s="219">
        <v>1</v>
      </c>
      <c r="J116" s="220">
        <v>2</v>
      </c>
      <c r="K116" s="221">
        <v>25</v>
      </c>
      <c r="L116" s="208">
        <f t="shared" si="8"/>
        <v>1</v>
      </c>
      <c r="M116" s="204">
        <f t="shared" si="9"/>
        <v>2</v>
      </c>
    </row>
    <row r="117" spans="1:13">
      <c r="A117" s="214"/>
      <c r="B117" s="215" t="s">
        <v>236</v>
      </c>
      <c r="C117" s="204">
        <f t="shared" si="5"/>
        <v>1</v>
      </c>
      <c r="D117" s="216"/>
      <c r="E117" s="217"/>
      <c r="F117" s="218"/>
      <c r="G117" s="208">
        <f t="shared" si="6"/>
        <v>0</v>
      </c>
      <c r="H117" s="204">
        <f t="shared" si="7"/>
        <v>0</v>
      </c>
      <c r="I117" s="219">
        <v>1</v>
      </c>
      <c r="J117" s="220">
        <v>2</v>
      </c>
      <c r="K117" s="221">
        <v>25</v>
      </c>
      <c r="L117" s="208">
        <f t="shared" si="8"/>
        <v>1</v>
      </c>
      <c r="M117" s="204">
        <f t="shared" si="9"/>
        <v>2</v>
      </c>
    </row>
    <row r="118" spans="1:13">
      <c r="A118" s="214"/>
      <c r="B118" s="215" t="s">
        <v>237</v>
      </c>
      <c r="C118" s="204">
        <f t="shared" si="5"/>
        <v>3</v>
      </c>
      <c r="D118" s="216">
        <v>3</v>
      </c>
      <c r="E118" s="217">
        <v>1</v>
      </c>
      <c r="F118" s="207">
        <v>50</v>
      </c>
      <c r="G118" s="208">
        <f t="shared" si="6"/>
        <v>1</v>
      </c>
      <c r="H118" s="204">
        <f t="shared" si="7"/>
        <v>3</v>
      </c>
      <c r="I118" s="219"/>
      <c r="J118" s="220"/>
      <c r="K118" s="221"/>
      <c r="L118" s="208">
        <f t="shared" si="8"/>
        <v>0</v>
      </c>
      <c r="M118" s="204">
        <f t="shared" si="9"/>
        <v>0</v>
      </c>
    </row>
    <row r="119" spans="1:13">
      <c r="A119" s="214"/>
      <c r="B119" s="215" t="s">
        <v>238</v>
      </c>
      <c r="C119" s="204">
        <f t="shared" si="5"/>
        <v>3</v>
      </c>
      <c r="D119" s="216">
        <v>3</v>
      </c>
      <c r="E119" s="217">
        <v>1</v>
      </c>
      <c r="F119" s="207">
        <v>50</v>
      </c>
      <c r="G119" s="208">
        <f t="shared" si="6"/>
        <v>1</v>
      </c>
      <c r="H119" s="204">
        <f t="shared" si="7"/>
        <v>3</v>
      </c>
      <c r="I119" s="219"/>
      <c r="J119" s="220"/>
      <c r="K119" s="221"/>
      <c r="L119" s="208">
        <f t="shared" si="8"/>
        <v>0</v>
      </c>
      <c r="M119" s="204">
        <f t="shared" si="9"/>
        <v>0</v>
      </c>
    </row>
    <row r="120" spans="1:13">
      <c r="A120" s="214"/>
      <c r="B120" s="215" t="s">
        <v>239</v>
      </c>
      <c r="C120" s="204">
        <f t="shared" si="5"/>
        <v>2</v>
      </c>
      <c r="D120" s="216">
        <v>2</v>
      </c>
      <c r="E120" s="217">
        <v>1</v>
      </c>
      <c r="F120" s="207">
        <v>50</v>
      </c>
      <c r="G120" s="208">
        <f t="shared" si="6"/>
        <v>1</v>
      </c>
      <c r="H120" s="204">
        <f t="shared" si="7"/>
        <v>2</v>
      </c>
      <c r="I120" s="219"/>
      <c r="J120" s="220"/>
      <c r="K120" s="221"/>
      <c r="L120" s="208">
        <f t="shared" si="8"/>
        <v>0</v>
      </c>
      <c r="M120" s="204">
        <f t="shared" si="9"/>
        <v>0</v>
      </c>
    </row>
    <row r="121" spans="1:13">
      <c r="A121" s="214"/>
      <c r="B121" s="215" t="s">
        <v>240</v>
      </c>
      <c r="C121" s="204">
        <f t="shared" si="5"/>
        <v>3</v>
      </c>
      <c r="D121" s="216">
        <v>3</v>
      </c>
      <c r="E121" s="217">
        <v>1</v>
      </c>
      <c r="F121" s="207">
        <v>50</v>
      </c>
      <c r="G121" s="208">
        <f t="shared" si="6"/>
        <v>1</v>
      </c>
      <c r="H121" s="204">
        <f t="shared" si="7"/>
        <v>3</v>
      </c>
      <c r="I121" s="219"/>
      <c r="J121" s="220"/>
      <c r="K121" s="221"/>
      <c r="L121" s="208">
        <f t="shared" si="8"/>
        <v>0</v>
      </c>
      <c r="M121" s="204">
        <f t="shared" si="9"/>
        <v>0</v>
      </c>
    </row>
    <row r="122" spans="1:13">
      <c r="A122" s="214"/>
      <c r="B122" s="215" t="s">
        <v>230</v>
      </c>
      <c r="C122" s="204">
        <f t="shared" si="5"/>
        <v>3</v>
      </c>
      <c r="D122" s="216">
        <v>3</v>
      </c>
      <c r="E122" s="217">
        <v>1</v>
      </c>
      <c r="F122" s="207">
        <v>50</v>
      </c>
      <c r="G122" s="208">
        <f t="shared" si="6"/>
        <v>1</v>
      </c>
      <c r="H122" s="204">
        <f t="shared" si="7"/>
        <v>3</v>
      </c>
      <c r="I122" s="219"/>
      <c r="J122" s="220"/>
      <c r="K122" s="221"/>
      <c r="L122" s="208">
        <f t="shared" si="8"/>
        <v>0</v>
      </c>
      <c r="M122" s="204">
        <f t="shared" si="9"/>
        <v>0</v>
      </c>
    </row>
    <row r="123" spans="1:13">
      <c r="A123" s="214"/>
      <c r="B123" s="215" t="s">
        <v>241</v>
      </c>
      <c r="C123" s="204">
        <f t="shared" si="5"/>
        <v>2</v>
      </c>
      <c r="D123" s="216">
        <v>2</v>
      </c>
      <c r="E123" s="217">
        <v>1</v>
      </c>
      <c r="F123" s="207">
        <v>50</v>
      </c>
      <c r="G123" s="208">
        <f t="shared" si="6"/>
        <v>1</v>
      </c>
      <c r="H123" s="204">
        <f t="shared" si="7"/>
        <v>2</v>
      </c>
      <c r="I123" s="219"/>
      <c r="J123" s="220"/>
      <c r="K123" s="221"/>
      <c r="L123" s="208">
        <f t="shared" si="8"/>
        <v>0</v>
      </c>
      <c r="M123" s="204">
        <f t="shared" si="9"/>
        <v>0</v>
      </c>
    </row>
    <row r="124" spans="1:13">
      <c r="A124" s="214"/>
      <c r="B124" s="215"/>
      <c r="C124" s="204">
        <f t="shared" si="5"/>
        <v>0</v>
      </c>
      <c r="D124" s="216"/>
      <c r="E124" s="217"/>
      <c r="F124" s="218"/>
      <c r="G124" s="208">
        <f t="shared" si="6"/>
        <v>0</v>
      </c>
      <c r="H124" s="204">
        <f t="shared" si="7"/>
        <v>0</v>
      </c>
      <c r="I124" s="219"/>
      <c r="J124" s="220"/>
      <c r="K124" s="221"/>
      <c r="L124" s="208">
        <f t="shared" si="8"/>
        <v>0</v>
      </c>
      <c r="M124" s="204">
        <f t="shared" si="9"/>
        <v>0</v>
      </c>
    </row>
    <row r="125" spans="1:13" ht="33">
      <c r="A125" s="214"/>
      <c r="B125" s="222" t="s">
        <v>205</v>
      </c>
      <c r="C125" s="204">
        <f t="shared" si="5"/>
        <v>0</v>
      </c>
      <c r="D125" s="216"/>
      <c r="E125" s="217"/>
      <c r="F125" s="218"/>
      <c r="G125" s="208">
        <f t="shared" si="6"/>
        <v>0</v>
      </c>
      <c r="H125" s="204">
        <f t="shared" si="7"/>
        <v>0</v>
      </c>
      <c r="I125" s="219"/>
      <c r="J125" s="220"/>
      <c r="K125" s="221"/>
      <c r="L125" s="208">
        <f t="shared" si="8"/>
        <v>0</v>
      </c>
      <c r="M125" s="204">
        <f t="shared" si="9"/>
        <v>0</v>
      </c>
    </row>
    <row r="126" spans="1:13">
      <c r="A126" s="214"/>
      <c r="B126" s="215" t="s">
        <v>220</v>
      </c>
      <c r="C126" s="204">
        <f t="shared" si="5"/>
        <v>2</v>
      </c>
      <c r="D126" s="216">
        <v>2</v>
      </c>
      <c r="E126" s="217">
        <v>1</v>
      </c>
      <c r="F126" s="207">
        <v>50</v>
      </c>
      <c r="G126" s="208">
        <f t="shared" si="6"/>
        <v>1</v>
      </c>
      <c r="H126" s="204">
        <f t="shared" si="7"/>
        <v>2</v>
      </c>
      <c r="I126" s="219"/>
      <c r="J126" s="220"/>
      <c r="K126" s="221"/>
      <c r="L126" s="208">
        <f t="shared" si="8"/>
        <v>0</v>
      </c>
      <c r="M126" s="204">
        <f t="shared" si="9"/>
        <v>0</v>
      </c>
    </row>
    <row r="127" spans="1:13">
      <c r="A127" s="214"/>
      <c r="B127" s="215" t="s">
        <v>242</v>
      </c>
      <c r="C127" s="204">
        <f t="shared" si="5"/>
        <v>2</v>
      </c>
      <c r="D127" s="216">
        <v>2</v>
      </c>
      <c r="E127" s="217">
        <v>1</v>
      </c>
      <c r="F127" s="207">
        <v>50</v>
      </c>
      <c r="G127" s="208">
        <f t="shared" si="6"/>
        <v>1</v>
      </c>
      <c r="H127" s="204">
        <f t="shared" si="7"/>
        <v>2</v>
      </c>
      <c r="I127" s="219"/>
      <c r="J127" s="220"/>
      <c r="K127" s="221"/>
      <c r="L127" s="208">
        <f t="shared" si="8"/>
        <v>0</v>
      </c>
      <c r="M127" s="204">
        <f t="shared" si="9"/>
        <v>0</v>
      </c>
    </row>
    <row r="128" spans="1:13">
      <c r="A128" s="214"/>
      <c r="B128" s="215" t="s">
        <v>243</v>
      </c>
      <c r="C128" s="204">
        <f t="shared" si="5"/>
        <v>3</v>
      </c>
      <c r="D128" s="216">
        <v>3</v>
      </c>
      <c r="E128" s="217">
        <v>1</v>
      </c>
      <c r="F128" s="207">
        <v>50</v>
      </c>
      <c r="G128" s="208">
        <f t="shared" si="6"/>
        <v>1</v>
      </c>
      <c r="H128" s="204">
        <f t="shared" si="7"/>
        <v>3</v>
      </c>
      <c r="I128" s="219"/>
      <c r="J128" s="220"/>
      <c r="K128" s="221"/>
      <c r="L128" s="208">
        <f t="shared" si="8"/>
        <v>0</v>
      </c>
      <c r="M128" s="204">
        <f t="shared" si="9"/>
        <v>0</v>
      </c>
    </row>
    <row r="129" spans="1:13">
      <c r="A129" s="214"/>
      <c r="B129" s="215" t="s">
        <v>244</v>
      </c>
      <c r="C129" s="204">
        <f t="shared" si="5"/>
        <v>3</v>
      </c>
      <c r="D129" s="216">
        <v>3</v>
      </c>
      <c r="E129" s="217">
        <v>1</v>
      </c>
      <c r="F129" s="207">
        <v>50</v>
      </c>
      <c r="G129" s="208">
        <f t="shared" si="6"/>
        <v>1</v>
      </c>
      <c r="H129" s="204">
        <f t="shared" si="7"/>
        <v>3</v>
      </c>
      <c r="I129" s="219"/>
      <c r="J129" s="220"/>
      <c r="K129" s="221"/>
      <c r="L129" s="208">
        <f t="shared" si="8"/>
        <v>0</v>
      </c>
      <c r="M129" s="204">
        <f t="shared" si="9"/>
        <v>0</v>
      </c>
    </row>
    <row r="130" spans="1:13">
      <c r="A130" s="214"/>
      <c r="B130" s="215" t="s">
        <v>245</v>
      </c>
      <c r="C130" s="204">
        <f t="shared" si="5"/>
        <v>3</v>
      </c>
      <c r="D130" s="216">
        <v>3</v>
      </c>
      <c r="E130" s="217">
        <v>1</v>
      </c>
      <c r="F130" s="207">
        <v>50</v>
      </c>
      <c r="G130" s="208">
        <f t="shared" si="6"/>
        <v>1</v>
      </c>
      <c r="H130" s="204">
        <f t="shared" si="7"/>
        <v>3</v>
      </c>
      <c r="I130" s="219"/>
      <c r="J130" s="220"/>
      <c r="K130" s="221"/>
      <c r="L130" s="208">
        <f t="shared" si="8"/>
        <v>0</v>
      </c>
      <c r="M130" s="204">
        <f t="shared" si="9"/>
        <v>0</v>
      </c>
    </row>
    <row r="131" spans="1:13">
      <c r="A131" s="214"/>
      <c r="B131" s="215" t="s">
        <v>246</v>
      </c>
      <c r="C131" s="204">
        <f t="shared" si="5"/>
        <v>1</v>
      </c>
      <c r="D131" s="216"/>
      <c r="E131" s="217"/>
      <c r="F131" s="218"/>
      <c r="G131" s="208">
        <f t="shared" si="6"/>
        <v>0</v>
      </c>
      <c r="H131" s="204">
        <f t="shared" si="7"/>
        <v>0</v>
      </c>
      <c r="I131" s="219">
        <v>1</v>
      </c>
      <c r="J131" s="220">
        <v>2</v>
      </c>
      <c r="K131" s="221">
        <v>25</v>
      </c>
      <c r="L131" s="208">
        <f t="shared" si="8"/>
        <v>1</v>
      </c>
      <c r="M131" s="204">
        <f t="shared" si="9"/>
        <v>2</v>
      </c>
    </row>
    <row r="132" spans="1:13" ht="33">
      <c r="A132" s="214"/>
      <c r="B132" s="215" t="s">
        <v>247</v>
      </c>
      <c r="C132" s="204">
        <f t="shared" si="5"/>
        <v>1</v>
      </c>
      <c r="D132" s="216"/>
      <c r="E132" s="217"/>
      <c r="F132" s="218"/>
      <c r="G132" s="208">
        <f t="shared" si="6"/>
        <v>0</v>
      </c>
      <c r="H132" s="204">
        <f t="shared" si="7"/>
        <v>0</v>
      </c>
      <c r="I132" s="219">
        <v>1</v>
      </c>
      <c r="J132" s="220">
        <v>2</v>
      </c>
      <c r="K132" s="221">
        <v>25</v>
      </c>
      <c r="L132" s="208">
        <f t="shared" si="8"/>
        <v>1</v>
      </c>
      <c r="M132" s="204">
        <f t="shared" si="9"/>
        <v>2</v>
      </c>
    </row>
    <row r="133" spans="1:13">
      <c r="A133" s="214"/>
      <c r="B133" s="215"/>
      <c r="C133" s="204">
        <f t="shared" si="5"/>
        <v>0</v>
      </c>
      <c r="D133" s="216"/>
      <c r="E133" s="217"/>
      <c r="F133" s="218"/>
      <c r="G133" s="208">
        <f t="shared" si="6"/>
        <v>0</v>
      </c>
      <c r="H133" s="204">
        <f t="shared" si="7"/>
        <v>0</v>
      </c>
      <c r="I133" s="219"/>
      <c r="J133" s="220"/>
      <c r="K133" s="221"/>
      <c r="L133" s="208">
        <f t="shared" si="8"/>
        <v>0</v>
      </c>
      <c r="M133" s="204">
        <f t="shared" si="9"/>
        <v>0</v>
      </c>
    </row>
    <row r="134" spans="1:13" ht="33">
      <c r="A134" s="214"/>
      <c r="B134" s="222" t="s">
        <v>211</v>
      </c>
      <c r="C134" s="204">
        <f t="shared" si="5"/>
        <v>0</v>
      </c>
      <c r="D134" s="216"/>
      <c r="E134" s="217"/>
      <c r="F134" s="218"/>
      <c r="G134" s="208">
        <f t="shared" si="6"/>
        <v>0</v>
      </c>
      <c r="H134" s="204">
        <f t="shared" si="7"/>
        <v>0</v>
      </c>
      <c r="I134" s="219"/>
      <c r="J134" s="220"/>
      <c r="K134" s="221"/>
      <c r="L134" s="208">
        <f t="shared" si="8"/>
        <v>0</v>
      </c>
      <c r="M134" s="204">
        <f t="shared" si="9"/>
        <v>0</v>
      </c>
    </row>
    <row r="135" spans="1:13">
      <c r="A135" s="214"/>
      <c r="B135" s="215" t="s">
        <v>220</v>
      </c>
      <c r="C135" s="204">
        <f t="shared" si="5"/>
        <v>2</v>
      </c>
      <c r="D135" s="216">
        <v>2</v>
      </c>
      <c r="E135" s="217">
        <v>1</v>
      </c>
      <c r="F135" s="207">
        <v>50</v>
      </c>
      <c r="G135" s="208">
        <f t="shared" si="6"/>
        <v>1</v>
      </c>
      <c r="H135" s="204">
        <f t="shared" si="7"/>
        <v>2</v>
      </c>
      <c r="I135" s="219"/>
      <c r="J135" s="220"/>
      <c r="K135" s="221"/>
      <c r="L135" s="208">
        <f t="shared" si="8"/>
        <v>0</v>
      </c>
      <c r="M135" s="204">
        <f t="shared" si="9"/>
        <v>0</v>
      </c>
    </row>
    <row r="136" spans="1:13">
      <c r="A136" s="214"/>
      <c r="B136" s="215" t="s">
        <v>248</v>
      </c>
      <c r="C136" s="204">
        <f t="shared" si="5"/>
        <v>1</v>
      </c>
      <c r="D136" s="216"/>
      <c r="E136" s="217"/>
      <c r="F136" s="218"/>
      <c r="G136" s="208">
        <f t="shared" si="6"/>
        <v>0</v>
      </c>
      <c r="H136" s="204">
        <f t="shared" si="7"/>
        <v>0</v>
      </c>
      <c r="I136" s="219">
        <v>1</v>
      </c>
      <c r="J136" s="220">
        <v>2</v>
      </c>
      <c r="K136" s="221">
        <v>25</v>
      </c>
      <c r="L136" s="208">
        <f t="shared" si="8"/>
        <v>1</v>
      </c>
      <c r="M136" s="204">
        <f t="shared" si="9"/>
        <v>2</v>
      </c>
    </row>
    <row r="137" spans="1:13">
      <c r="A137" s="214"/>
      <c r="B137" s="215" t="s">
        <v>249</v>
      </c>
      <c r="C137" s="204">
        <f t="shared" si="5"/>
        <v>1</v>
      </c>
      <c r="D137" s="216"/>
      <c r="E137" s="217"/>
      <c r="F137" s="218"/>
      <c r="G137" s="208">
        <f t="shared" si="6"/>
        <v>0</v>
      </c>
      <c r="H137" s="204">
        <f t="shared" si="7"/>
        <v>0</v>
      </c>
      <c r="I137" s="219">
        <v>1</v>
      </c>
      <c r="J137" s="220">
        <v>2</v>
      </c>
      <c r="K137" s="221">
        <v>25</v>
      </c>
      <c r="L137" s="208">
        <f t="shared" si="8"/>
        <v>1</v>
      </c>
      <c r="M137" s="204">
        <f t="shared" si="9"/>
        <v>2</v>
      </c>
    </row>
    <row r="138" spans="1:13" ht="33">
      <c r="A138" s="214"/>
      <c r="B138" s="215" t="s">
        <v>250</v>
      </c>
      <c r="C138" s="204">
        <f t="shared" si="5"/>
        <v>1</v>
      </c>
      <c r="D138" s="216"/>
      <c r="E138" s="217"/>
      <c r="F138" s="218"/>
      <c r="G138" s="208">
        <f t="shared" si="6"/>
        <v>0</v>
      </c>
      <c r="H138" s="204">
        <f t="shared" si="7"/>
        <v>0</v>
      </c>
      <c r="I138" s="219">
        <v>1</v>
      </c>
      <c r="J138" s="220">
        <v>2</v>
      </c>
      <c r="K138" s="221">
        <v>25</v>
      </c>
      <c r="L138" s="208">
        <f t="shared" si="8"/>
        <v>1</v>
      </c>
      <c r="M138" s="204">
        <f t="shared" si="9"/>
        <v>2</v>
      </c>
    </row>
    <row r="139" spans="1:13">
      <c r="A139" s="214"/>
      <c r="B139" s="215" t="s">
        <v>230</v>
      </c>
      <c r="C139" s="204">
        <f t="shared" si="5"/>
        <v>3</v>
      </c>
      <c r="D139" s="216">
        <v>3</v>
      </c>
      <c r="E139" s="217">
        <v>1</v>
      </c>
      <c r="F139" s="207">
        <v>50</v>
      </c>
      <c r="G139" s="208">
        <f t="shared" si="6"/>
        <v>1</v>
      </c>
      <c r="H139" s="204">
        <f t="shared" si="7"/>
        <v>3</v>
      </c>
      <c r="I139" s="219"/>
      <c r="J139" s="220"/>
      <c r="K139" s="221"/>
      <c r="L139" s="208">
        <f t="shared" si="8"/>
        <v>0</v>
      </c>
      <c r="M139" s="204">
        <f t="shared" si="9"/>
        <v>0</v>
      </c>
    </row>
    <row r="140" spans="1:13">
      <c r="A140" s="214"/>
      <c r="B140" s="215" t="s">
        <v>251</v>
      </c>
      <c r="C140" s="204">
        <f t="shared" si="5"/>
        <v>2</v>
      </c>
      <c r="D140" s="216">
        <v>2</v>
      </c>
      <c r="E140" s="217">
        <v>1</v>
      </c>
      <c r="F140" s="207">
        <v>50</v>
      </c>
      <c r="G140" s="208">
        <f t="shared" si="6"/>
        <v>1</v>
      </c>
      <c r="H140" s="204">
        <f t="shared" si="7"/>
        <v>2</v>
      </c>
      <c r="I140" s="219"/>
      <c r="J140" s="220"/>
      <c r="K140" s="221"/>
      <c r="L140" s="208">
        <f t="shared" si="8"/>
        <v>0</v>
      </c>
      <c r="M140" s="204">
        <f t="shared" si="9"/>
        <v>0</v>
      </c>
    </row>
    <row r="141" spans="1:13" ht="33">
      <c r="A141" s="214"/>
      <c r="B141" s="215" t="s">
        <v>252</v>
      </c>
      <c r="C141" s="204">
        <f t="shared" ref="C141:C186" si="10">D141+I141</f>
        <v>2</v>
      </c>
      <c r="D141" s="216">
        <v>2</v>
      </c>
      <c r="E141" s="217">
        <v>1</v>
      </c>
      <c r="F141" s="207">
        <v>50</v>
      </c>
      <c r="G141" s="208">
        <f t="shared" si="6"/>
        <v>1</v>
      </c>
      <c r="H141" s="204">
        <f t="shared" si="7"/>
        <v>2</v>
      </c>
      <c r="I141" s="219"/>
      <c r="J141" s="220"/>
      <c r="K141" s="221"/>
      <c r="L141" s="208">
        <f t="shared" si="8"/>
        <v>0</v>
      </c>
      <c r="M141" s="204">
        <f t="shared" si="9"/>
        <v>0</v>
      </c>
    </row>
    <row r="142" spans="1:13" ht="33">
      <c r="A142" s="214"/>
      <c r="B142" s="215" t="s">
        <v>253</v>
      </c>
      <c r="C142" s="204">
        <f t="shared" si="10"/>
        <v>2</v>
      </c>
      <c r="D142" s="216">
        <v>2</v>
      </c>
      <c r="E142" s="217">
        <v>1</v>
      </c>
      <c r="F142" s="207">
        <v>50</v>
      </c>
      <c r="G142" s="208">
        <f t="shared" ref="G142:G186" si="11">IF(AND(F142&gt;0, F142&lt;60),1,IF(AND(F142&gt;59, F142&lt;100),1.3,IF(AND(F142&gt;99, F142&lt;140),1.7,IF(AND(F142&gt;139, F142&lt;180),2,IF(AND(F142&gt;179, F142&lt;201),2.3,0)))))</f>
        <v>1</v>
      </c>
      <c r="H142" s="204">
        <f t="shared" ref="H142:H213" si="12">D142*E142*G142</f>
        <v>2</v>
      </c>
      <c r="I142" s="219"/>
      <c r="J142" s="220"/>
      <c r="K142" s="221"/>
      <c r="L142" s="208">
        <f t="shared" ref="L142:L186" si="13">IF(AND(K142&gt;0, K142&lt;10),0.2,IF(AND(K142&gt;9, K142&lt;20),0.6,IF(AND(K142&gt;19, K142&lt;38),1,IF(AND(K142&gt;37, K142&lt;63),2,IF(AND(K142&gt;62, K142&lt;76),3,0)))))</f>
        <v>0</v>
      </c>
      <c r="M142" s="204">
        <f t="shared" ref="M142:M213" si="14">I142*J142*L142</f>
        <v>0</v>
      </c>
    </row>
    <row r="143" spans="1:13">
      <c r="A143" s="214"/>
      <c r="B143" s="215" t="s">
        <v>254</v>
      </c>
      <c r="C143" s="204">
        <f t="shared" si="10"/>
        <v>2</v>
      </c>
      <c r="D143" s="216">
        <v>2</v>
      </c>
      <c r="E143" s="217">
        <v>1</v>
      </c>
      <c r="F143" s="207">
        <v>50</v>
      </c>
      <c r="G143" s="208">
        <f t="shared" si="11"/>
        <v>1</v>
      </c>
      <c r="H143" s="204">
        <f t="shared" si="12"/>
        <v>2</v>
      </c>
      <c r="I143" s="219"/>
      <c r="J143" s="220"/>
      <c r="K143" s="221"/>
      <c r="L143" s="208">
        <f t="shared" si="13"/>
        <v>0</v>
      </c>
      <c r="M143" s="204">
        <f t="shared" si="14"/>
        <v>0</v>
      </c>
    </row>
    <row r="144" spans="1:13">
      <c r="A144" s="214"/>
      <c r="B144" s="215"/>
      <c r="C144" s="204">
        <f t="shared" si="10"/>
        <v>0</v>
      </c>
      <c r="D144" s="216"/>
      <c r="E144" s="217"/>
      <c r="F144" s="218"/>
      <c r="G144" s="208">
        <f t="shared" si="11"/>
        <v>0</v>
      </c>
      <c r="H144" s="204">
        <f t="shared" si="12"/>
        <v>0</v>
      </c>
      <c r="I144" s="219"/>
      <c r="J144" s="220"/>
      <c r="K144" s="221"/>
      <c r="L144" s="208">
        <f t="shared" si="13"/>
        <v>0</v>
      </c>
      <c r="M144" s="204">
        <f t="shared" si="14"/>
        <v>0</v>
      </c>
    </row>
    <row r="145" spans="1:13" ht="33">
      <c r="A145" s="202" t="s">
        <v>255</v>
      </c>
      <c r="B145" s="222" t="s">
        <v>181</v>
      </c>
      <c r="C145" s="204">
        <f t="shared" si="10"/>
        <v>0</v>
      </c>
      <c r="D145" s="216"/>
      <c r="E145" s="217"/>
      <c r="F145" s="218"/>
      <c r="G145" s="208">
        <f t="shared" si="11"/>
        <v>0</v>
      </c>
      <c r="H145" s="204">
        <f t="shared" si="12"/>
        <v>0</v>
      </c>
      <c r="I145" s="219"/>
      <c r="J145" s="220"/>
      <c r="K145" s="221"/>
      <c r="L145" s="208">
        <f t="shared" si="13"/>
        <v>0</v>
      </c>
      <c r="M145" s="204">
        <f t="shared" si="14"/>
        <v>0</v>
      </c>
    </row>
    <row r="146" spans="1:13">
      <c r="A146" s="214"/>
      <c r="B146" s="215" t="s">
        <v>256</v>
      </c>
      <c r="C146" s="204">
        <f t="shared" si="10"/>
        <v>4</v>
      </c>
      <c r="D146" s="216">
        <v>3</v>
      </c>
      <c r="E146" s="217">
        <v>1</v>
      </c>
      <c r="F146" s="207">
        <v>50</v>
      </c>
      <c r="G146" s="208">
        <f t="shared" si="11"/>
        <v>1</v>
      </c>
      <c r="H146" s="204">
        <f t="shared" si="12"/>
        <v>3</v>
      </c>
      <c r="I146" s="219">
        <v>1</v>
      </c>
      <c r="J146" s="220">
        <v>2</v>
      </c>
      <c r="K146" s="221">
        <v>25</v>
      </c>
      <c r="L146" s="208">
        <f t="shared" si="13"/>
        <v>1</v>
      </c>
      <c r="M146" s="204">
        <f t="shared" si="14"/>
        <v>2</v>
      </c>
    </row>
    <row r="147" spans="1:13">
      <c r="A147" s="214"/>
      <c r="B147" s="215" t="s">
        <v>257</v>
      </c>
      <c r="C147" s="204">
        <f t="shared" si="10"/>
        <v>2</v>
      </c>
      <c r="D147" s="216">
        <v>2</v>
      </c>
      <c r="E147" s="217">
        <v>1</v>
      </c>
      <c r="F147" s="207">
        <v>50</v>
      </c>
      <c r="G147" s="208">
        <f t="shared" si="11"/>
        <v>1</v>
      </c>
      <c r="H147" s="204">
        <f t="shared" si="12"/>
        <v>2</v>
      </c>
      <c r="I147" s="219"/>
      <c r="J147" s="220"/>
      <c r="K147" s="221"/>
      <c r="L147" s="208">
        <f t="shared" si="13"/>
        <v>0</v>
      </c>
      <c r="M147" s="204">
        <f t="shared" si="14"/>
        <v>0</v>
      </c>
    </row>
    <row r="148" spans="1:13">
      <c r="A148" s="214"/>
      <c r="B148" s="215" t="s">
        <v>258</v>
      </c>
      <c r="C148" s="204">
        <f t="shared" si="10"/>
        <v>2</v>
      </c>
      <c r="D148" s="216">
        <v>2</v>
      </c>
      <c r="E148" s="217">
        <v>1</v>
      </c>
      <c r="F148" s="207">
        <v>50</v>
      </c>
      <c r="G148" s="208">
        <f t="shared" si="11"/>
        <v>1</v>
      </c>
      <c r="H148" s="204">
        <f t="shared" si="12"/>
        <v>2</v>
      </c>
      <c r="I148" s="219"/>
      <c r="J148" s="220"/>
      <c r="K148" s="221"/>
      <c r="L148" s="208">
        <f t="shared" si="13"/>
        <v>0</v>
      </c>
      <c r="M148" s="204">
        <f t="shared" si="14"/>
        <v>0</v>
      </c>
    </row>
    <row r="149" spans="1:13" ht="33">
      <c r="A149" s="214"/>
      <c r="B149" s="215" t="s">
        <v>259</v>
      </c>
      <c r="C149" s="204">
        <f t="shared" si="10"/>
        <v>2</v>
      </c>
      <c r="D149" s="216">
        <v>2</v>
      </c>
      <c r="E149" s="217">
        <v>1</v>
      </c>
      <c r="F149" s="207">
        <v>50</v>
      </c>
      <c r="G149" s="208">
        <f t="shared" si="11"/>
        <v>1</v>
      </c>
      <c r="H149" s="204">
        <f t="shared" si="12"/>
        <v>2</v>
      </c>
      <c r="I149" s="219"/>
      <c r="J149" s="220"/>
      <c r="K149" s="221"/>
      <c r="L149" s="208">
        <f t="shared" si="13"/>
        <v>0</v>
      </c>
      <c r="M149" s="204">
        <f t="shared" si="14"/>
        <v>0</v>
      </c>
    </row>
    <row r="150" spans="1:13">
      <c r="A150" s="214"/>
      <c r="B150" s="215" t="s">
        <v>260</v>
      </c>
      <c r="C150" s="204">
        <f t="shared" si="10"/>
        <v>2</v>
      </c>
      <c r="D150" s="216">
        <v>2</v>
      </c>
      <c r="E150" s="217">
        <v>1</v>
      </c>
      <c r="F150" s="207">
        <v>50</v>
      </c>
      <c r="G150" s="208">
        <f t="shared" si="11"/>
        <v>1</v>
      </c>
      <c r="H150" s="204">
        <f t="shared" si="12"/>
        <v>2</v>
      </c>
      <c r="I150" s="219"/>
      <c r="J150" s="220"/>
      <c r="K150" s="221"/>
      <c r="L150" s="208">
        <f t="shared" si="13"/>
        <v>0</v>
      </c>
      <c r="M150" s="204">
        <f t="shared" si="14"/>
        <v>0</v>
      </c>
    </row>
    <row r="151" spans="1:13">
      <c r="A151" s="214"/>
      <c r="B151" s="215" t="s">
        <v>261</v>
      </c>
      <c r="C151" s="204">
        <f t="shared" si="10"/>
        <v>1</v>
      </c>
      <c r="D151" s="216"/>
      <c r="E151" s="217"/>
      <c r="F151" s="218"/>
      <c r="G151" s="208">
        <f t="shared" si="11"/>
        <v>0</v>
      </c>
      <c r="H151" s="204">
        <f t="shared" si="12"/>
        <v>0</v>
      </c>
      <c r="I151" s="219">
        <v>1</v>
      </c>
      <c r="J151" s="220">
        <v>2</v>
      </c>
      <c r="K151" s="221">
        <v>25</v>
      </c>
      <c r="L151" s="208">
        <f t="shared" si="13"/>
        <v>1</v>
      </c>
      <c r="M151" s="204">
        <f t="shared" si="14"/>
        <v>2</v>
      </c>
    </row>
    <row r="152" spans="1:13" ht="33">
      <c r="A152" s="214"/>
      <c r="B152" s="215" t="s">
        <v>262</v>
      </c>
      <c r="C152" s="204">
        <f t="shared" si="10"/>
        <v>1</v>
      </c>
      <c r="D152" s="216"/>
      <c r="E152" s="217"/>
      <c r="F152" s="218"/>
      <c r="G152" s="208">
        <f t="shared" si="11"/>
        <v>0</v>
      </c>
      <c r="H152" s="204">
        <f t="shared" si="12"/>
        <v>0</v>
      </c>
      <c r="I152" s="219">
        <v>1</v>
      </c>
      <c r="J152" s="220">
        <v>2</v>
      </c>
      <c r="K152" s="221">
        <v>25</v>
      </c>
      <c r="L152" s="208">
        <f t="shared" si="13"/>
        <v>1</v>
      </c>
      <c r="M152" s="204">
        <f t="shared" si="14"/>
        <v>2</v>
      </c>
    </row>
    <row r="153" spans="1:13">
      <c r="A153" s="214"/>
      <c r="B153" s="215"/>
      <c r="C153" s="204">
        <f t="shared" si="10"/>
        <v>0</v>
      </c>
      <c r="D153" s="216"/>
      <c r="E153" s="217"/>
      <c r="F153" s="218"/>
      <c r="G153" s="208">
        <f t="shared" si="11"/>
        <v>0</v>
      </c>
      <c r="H153" s="204">
        <f t="shared" si="12"/>
        <v>0</v>
      </c>
      <c r="I153" s="219"/>
      <c r="J153" s="220"/>
      <c r="K153" s="221"/>
      <c r="L153" s="208">
        <f t="shared" si="13"/>
        <v>0</v>
      </c>
      <c r="M153" s="204">
        <f t="shared" si="14"/>
        <v>0</v>
      </c>
    </row>
    <row r="154" spans="1:13" ht="33">
      <c r="A154" s="214"/>
      <c r="B154" s="222" t="s">
        <v>191</v>
      </c>
      <c r="C154" s="204">
        <f t="shared" si="10"/>
        <v>0</v>
      </c>
      <c r="D154" s="216"/>
      <c r="E154" s="217"/>
      <c r="F154" s="218"/>
      <c r="G154" s="208">
        <f t="shared" si="11"/>
        <v>0</v>
      </c>
      <c r="H154" s="204">
        <f t="shared" si="12"/>
        <v>0</v>
      </c>
      <c r="I154" s="219"/>
      <c r="J154" s="220"/>
      <c r="K154" s="221"/>
      <c r="L154" s="208">
        <f t="shared" si="13"/>
        <v>0</v>
      </c>
      <c r="M154" s="204">
        <f t="shared" si="14"/>
        <v>0</v>
      </c>
    </row>
    <row r="155" spans="1:13">
      <c r="A155" s="214"/>
      <c r="B155" s="215" t="s">
        <v>263</v>
      </c>
      <c r="C155" s="204">
        <f t="shared" si="10"/>
        <v>3</v>
      </c>
      <c r="D155" s="216">
        <v>3</v>
      </c>
      <c r="E155" s="217">
        <v>1</v>
      </c>
      <c r="F155" s="207">
        <v>50</v>
      </c>
      <c r="G155" s="208">
        <f t="shared" si="11"/>
        <v>1</v>
      </c>
      <c r="H155" s="204">
        <f t="shared" si="12"/>
        <v>3</v>
      </c>
      <c r="I155" s="219"/>
      <c r="J155" s="220"/>
      <c r="K155" s="221"/>
      <c r="L155" s="208">
        <f t="shared" si="13"/>
        <v>0</v>
      </c>
      <c r="M155" s="204">
        <f t="shared" si="14"/>
        <v>0</v>
      </c>
    </row>
    <row r="156" spans="1:13">
      <c r="A156" s="214"/>
      <c r="B156" s="215" t="s">
        <v>264</v>
      </c>
      <c r="C156" s="204">
        <f t="shared" si="10"/>
        <v>2</v>
      </c>
      <c r="D156" s="216">
        <v>2</v>
      </c>
      <c r="E156" s="217">
        <v>1</v>
      </c>
      <c r="F156" s="207">
        <v>50</v>
      </c>
      <c r="G156" s="208">
        <f t="shared" si="11"/>
        <v>1</v>
      </c>
      <c r="H156" s="204">
        <f t="shared" si="12"/>
        <v>2</v>
      </c>
      <c r="I156" s="219"/>
      <c r="J156" s="220"/>
      <c r="K156" s="221"/>
      <c r="L156" s="208">
        <f t="shared" si="13"/>
        <v>0</v>
      </c>
      <c r="M156" s="204">
        <f t="shared" si="14"/>
        <v>0</v>
      </c>
    </row>
    <row r="157" spans="1:13">
      <c r="A157" s="214"/>
      <c r="B157" s="215" t="s">
        <v>265</v>
      </c>
      <c r="C157" s="204">
        <f t="shared" si="10"/>
        <v>2</v>
      </c>
      <c r="D157" s="216">
        <v>2</v>
      </c>
      <c r="E157" s="217">
        <v>1</v>
      </c>
      <c r="F157" s="207">
        <v>50</v>
      </c>
      <c r="G157" s="208">
        <f t="shared" si="11"/>
        <v>1</v>
      </c>
      <c r="H157" s="204">
        <f t="shared" si="12"/>
        <v>2</v>
      </c>
      <c r="I157" s="219"/>
      <c r="J157" s="220"/>
      <c r="K157" s="221"/>
      <c r="L157" s="208">
        <f t="shared" si="13"/>
        <v>0</v>
      </c>
      <c r="M157" s="204">
        <f t="shared" si="14"/>
        <v>0</v>
      </c>
    </row>
    <row r="158" spans="1:13">
      <c r="A158" s="214"/>
      <c r="B158" s="215" t="s">
        <v>266</v>
      </c>
      <c r="C158" s="204">
        <f t="shared" si="10"/>
        <v>3</v>
      </c>
      <c r="D158" s="216">
        <v>3</v>
      </c>
      <c r="E158" s="217">
        <v>1</v>
      </c>
      <c r="F158" s="207">
        <v>50</v>
      </c>
      <c r="G158" s="208">
        <f t="shared" si="11"/>
        <v>1</v>
      </c>
      <c r="H158" s="204">
        <f t="shared" si="12"/>
        <v>3</v>
      </c>
      <c r="I158" s="219"/>
      <c r="J158" s="220"/>
      <c r="K158" s="221"/>
      <c r="L158" s="208">
        <f t="shared" si="13"/>
        <v>0</v>
      </c>
      <c r="M158" s="204">
        <f t="shared" si="14"/>
        <v>0</v>
      </c>
    </row>
    <row r="159" spans="1:13">
      <c r="A159" s="214"/>
      <c r="B159" s="215" t="s">
        <v>267</v>
      </c>
      <c r="C159" s="204">
        <f t="shared" si="10"/>
        <v>1</v>
      </c>
      <c r="D159" s="216"/>
      <c r="E159" s="217"/>
      <c r="F159" s="218"/>
      <c r="G159" s="208">
        <f t="shared" si="11"/>
        <v>0</v>
      </c>
      <c r="H159" s="204">
        <f t="shared" si="12"/>
        <v>0</v>
      </c>
      <c r="I159" s="219">
        <v>1</v>
      </c>
      <c r="J159" s="220">
        <v>2</v>
      </c>
      <c r="K159" s="221">
        <v>25</v>
      </c>
      <c r="L159" s="208">
        <f t="shared" si="13"/>
        <v>1</v>
      </c>
      <c r="M159" s="204">
        <f t="shared" si="14"/>
        <v>2</v>
      </c>
    </row>
    <row r="160" spans="1:13">
      <c r="A160" s="214"/>
      <c r="B160" s="215"/>
      <c r="C160" s="204">
        <f t="shared" si="10"/>
        <v>0</v>
      </c>
      <c r="D160" s="216"/>
      <c r="E160" s="217"/>
      <c r="F160" s="218"/>
      <c r="G160" s="208">
        <f t="shared" si="11"/>
        <v>0</v>
      </c>
      <c r="H160" s="204">
        <f t="shared" si="12"/>
        <v>0</v>
      </c>
      <c r="I160" s="219"/>
      <c r="J160" s="220"/>
      <c r="K160" s="221"/>
      <c r="L160" s="208">
        <f t="shared" si="13"/>
        <v>0</v>
      </c>
      <c r="M160" s="204">
        <f t="shared" si="14"/>
        <v>0</v>
      </c>
    </row>
    <row r="161" spans="1:13">
      <c r="A161" s="214"/>
      <c r="B161" s="222" t="s">
        <v>198</v>
      </c>
      <c r="C161" s="204">
        <f t="shared" si="10"/>
        <v>0</v>
      </c>
      <c r="D161" s="216"/>
      <c r="E161" s="217"/>
      <c r="F161" s="218"/>
      <c r="G161" s="208">
        <f t="shared" si="11"/>
        <v>0</v>
      </c>
      <c r="H161" s="204">
        <f t="shared" si="12"/>
        <v>0</v>
      </c>
      <c r="I161" s="219"/>
      <c r="J161" s="220"/>
      <c r="K161" s="221"/>
      <c r="L161" s="208">
        <f t="shared" si="13"/>
        <v>0</v>
      </c>
      <c r="M161" s="204">
        <f t="shared" si="14"/>
        <v>0</v>
      </c>
    </row>
    <row r="162" spans="1:13">
      <c r="A162" s="214"/>
      <c r="B162" s="215" t="s">
        <v>268</v>
      </c>
      <c r="C162" s="204">
        <f t="shared" si="10"/>
        <v>2</v>
      </c>
      <c r="D162" s="216">
        <v>2</v>
      </c>
      <c r="E162" s="217">
        <v>1</v>
      </c>
      <c r="F162" s="207">
        <v>50</v>
      </c>
      <c r="G162" s="208">
        <f t="shared" si="11"/>
        <v>1</v>
      </c>
      <c r="H162" s="204">
        <f t="shared" si="12"/>
        <v>2</v>
      </c>
      <c r="I162" s="219"/>
      <c r="J162" s="220"/>
      <c r="K162" s="221"/>
      <c r="L162" s="208">
        <f t="shared" si="13"/>
        <v>0</v>
      </c>
      <c r="M162" s="204">
        <f t="shared" si="14"/>
        <v>0</v>
      </c>
    </row>
    <row r="163" spans="1:13">
      <c r="A163" s="214"/>
      <c r="B163" s="215"/>
      <c r="C163" s="204">
        <f t="shared" si="10"/>
        <v>0</v>
      </c>
      <c r="D163" s="216"/>
      <c r="E163" s="217"/>
      <c r="F163" s="218"/>
      <c r="G163" s="208">
        <f t="shared" si="11"/>
        <v>0</v>
      </c>
      <c r="H163" s="204">
        <f t="shared" si="12"/>
        <v>0</v>
      </c>
      <c r="I163" s="219"/>
      <c r="J163" s="220"/>
      <c r="K163" s="221"/>
      <c r="L163" s="208">
        <f t="shared" si="13"/>
        <v>0</v>
      </c>
      <c r="M163" s="204">
        <f t="shared" si="14"/>
        <v>0</v>
      </c>
    </row>
    <row r="164" spans="1:13" ht="33">
      <c r="A164" s="214"/>
      <c r="B164" s="222" t="s">
        <v>205</v>
      </c>
      <c r="C164" s="204">
        <f t="shared" si="10"/>
        <v>0</v>
      </c>
      <c r="D164" s="216"/>
      <c r="E164" s="217"/>
      <c r="F164" s="218"/>
      <c r="G164" s="208">
        <f t="shared" si="11"/>
        <v>0</v>
      </c>
      <c r="H164" s="204">
        <f t="shared" si="12"/>
        <v>0</v>
      </c>
      <c r="I164" s="219"/>
      <c r="J164" s="220"/>
      <c r="K164" s="221"/>
      <c r="L164" s="208">
        <f t="shared" si="13"/>
        <v>0</v>
      </c>
      <c r="M164" s="204">
        <f t="shared" si="14"/>
        <v>0</v>
      </c>
    </row>
    <row r="165" spans="1:13">
      <c r="A165" s="214"/>
      <c r="B165" s="215" t="s">
        <v>269</v>
      </c>
      <c r="C165" s="204">
        <f t="shared" si="10"/>
        <v>3</v>
      </c>
      <c r="D165" s="216">
        <v>3</v>
      </c>
      <c r="E165" s="217">
        <v>1</v>
      </c>
      <c r="F165" s="207">
        <v>50</v>
      </c>
      <c r="G165" s="208">
        <f t="shared" si="11"/>
        <v>1</v>
      </c>
      <c r="H165" s="204">
        <f t="shared" si="12"/>
        <v>3</v>
      </c>
      <c r="I165" s="219"/>
      <c r="J165" s="220"/>
      <c r="K165" s="221"/>
      <c r="L165" s="208">
        <f t="shared" si="13"/>
        <v>0</v>
      </c>
      <c r="M165" s="204">
        <f t="shared" si="14"/>
        <v>0</v>
      </c>
    </row>
    <row r="166" spans="1:13">
      <c r="A166" s="214"/>
      <c r="B166" s="215" t="s">
        <v>270</v>
      </c>
      <c r="C166" s="204">
        <f t="shared" si="10"/>
        <v>3</v>
      </c>
      <c r="D166" s="216">
        <v>3</v>
      </c>
      <c r="E166" s="217">
        <v>1</v>
      </c>
      <c r="F166" s="207">
        <v>50</v>
      </c>
      <c r="G166" s="208">
        <f t="shared" si="11"/>
        <v>1</v>
      </c>
      <c r="H166" s="204">
        <f t="shared" si="12"/>
        <v>3</v>
      </c>
      <c r="I166" s="219"/>
      <c r="J166" s="220"/>
      <c r="K166" s="221"/>
      <c r="L166" s="208">
        <f t="shared" si="13"/>
        <v>0</v>
      </c>
      <c r="M166" s="204">
        <f t="shared" si="14"/>
        <v>0</v>
      </c>
    </row>
    <row r="167" spans="1:13">
      <c r="A167" s="214"/>
      <c r="B167" s="215" t="s">
        <v>271</v>
      </c>
      <c r="C167" s="204">
        <f t="shared" si="10"/>
        <v>3</v>
      </c>
      <c r="D167" s="216">
        <v>3</v>
      </c>
      <c r="E167" s="217">
        <v>1</v>
      </c>
      <c r="F167" s="207">
        <v>50</v>
      </c>
      <c r="G167" s="208">
        <f t="shared" si="11"/>
        <v>1</v>
      </c>
      <c r="H167" s="204">
        <f t="shared" si="12"/>
        <v>3</v>
      </c>
      <c r="I167" s="219"/>
      <c r="J167" s="220"/>
      <c r="K167" s="221"/>
      <c r="L167" s="208">
        <f t="shared" si="13"/>
        <v>0</v>
      </c>
      <c r="M167" s="204">
        <f t="shared" si="14"/>
        <v>0</v>
      </c>
    </row>
    <row r="168" spans="1:13">
      <c r="A168" s="214"/>
      <c r="B168" s="215" t="s">
        <v>272</v>
      </c>
      <c r="C168" s="204">
        <f t="shared" si="10"/>
        <v>3</v>
      </c>
      <c r="D168" s="216">
        <v>3</v>
      </c>
      <c r="E168" s="217">
        <v>1</v>
      </c>
      <c r="F168" s="207">
        <v>50</v>
      </c>
      <c r="G168" s="208">
        <f t="shared" si="11"/>
        <v>1</v>
      </c>
      <c r="H168" s="204">
        <f t="shared" si="12"/>
        <v>3</v>
      </c>
      <c r="I168" s="219"/>
      <c r="J168" s="220"/>
      <c r="K168" s="221"/>
      <c r="L168" s="208">
        <f t="shared" si="13"/>
        <v>0</v>
      </c>
      <c r="M168" s="204">
        <f t="shared" si="14"/>
        <v>0</v>
      </c>
    </row>
    <row r="169" spans="1:13">
      <c r="A169" s="214"/>
      <c r="B169" s="215" t="s">
        <v>273</v>
      </c>
      <c r="C169" s="204">
        <f t="shared" si="10"/>
        <v>2</v>
      </c>
      <c r="D169" s="216">
        <v>2</v>
      </c>
      <c r="E169" s="217">
        <v>1</v>
      </c>
      <c r="F169" s="207">
        <v>50</v>
      </c>
      <c r="G169" s="208">
        <f t="shared" si="11"/>
        <v>1</v>
      </c>
      <c r="H169" s="204">
        <f t="shared" si="12"/>
        <v>2</v>
      </c>
      <c r="I169" s="219"/>
      <c r="J169" s="220"/>
      <c r="K169" s="221"/>
      <c r="L169" s="208">
        <f t="shared" si="13"/>
        <v>0</v>
      </c>
      <c r="M169" s="204">
        <f t="shared" si="14"/>
        <v>0</v>
      </c>
    </row>
    <row r="170" spans="1:13">
      <c r="A170" s="214"/>
      <c r="B170" s="215" t="s">
        <v>274</v>
      </c>
      <c r="C170" s="204">
        <f t="shared" si="10"/>
        <v>1</v>
      </c>
      <c r="D170" s="216"/>
      <c r="E170" s="217"/>
      <c r="F170" s="218"/>
      <c r="G170" s="208">
        <f t="shared" si="11"/>
        <v>0</v>
      </c>
      <c r="H170" s="204">
        <f t="shared" si="12"/>
        <v>0</v>
      </c>
      <c r="I170" s="219">
        <v>1</v>
      </c>
      <c r="J170" s="220">
        <v>2</v>
      </c>
      <c r="K170" s="221">
        <v>25</v>
      </c>
      <c r="L170" s="208">
        <f t="shared" si="13"/>
        <v>1</v>
      </c>
      <c r="M170" s="204">
        <f t="shared" si="14"/>
        <v>2</v>
      </c>
    </row>
    <row r="171" spans="1:13" ht="33">
      <c r="A171" s="214"/>
      <c r="B171" s="215" t="s">
        <v>275</v>
      </c>
      <c r="C171" s="204">
        <f t="shared" si="10"/>
        <v>1</v>
      </c>
      <c r="D171" s="216"/>
      <c r="E171" s="217"/>
      <c r="F171" s="218"/>
      <c r="G171" s="208">
        <f t="shared" si="11"/>
        <v>0</v>
      </c>
      <c r="H171" s="204">
        <f t="shared" si="12"/>
        <v>0</v>
      </c>
      <c r="I171" s="219">
        <v>1</v>
      </c>
      <c r="J171" s="220">
        <v>2</v>
      </c>
      <c r="K171" s="221">
        <v>25</v>
      </c>
      <c r="L171" s="208">
        <f t="shared" si="13"/>
        <v>1</v>
      </c>
      <c r="M171" s="204">
        <f t="shared" si="14"/>
        <v>2</v>
      </c>
    </row>
    <row r="172" spans="1:13">
      <c r="A172" s="214"/>
      <c r="B172" s="215"/>
      <c r="C172" s="204">
        <f t="shared" si="10"/>
        <v>0</v>
      </c>
      <c r="D172" s="216"/>
      <c r="E172" s="217"/>
      <c r="F172" s="218"/>
      <c r="G172" s="208">
        <f t="shared" si="11"/>
        <v>0</v>
      </c>
      <c r="H172" s="204">
        <f t="shared" si="12"/>
        <v>0</v>
      </c>
      <c r="I172" s="219"/>
      <c r="J172" s="220"/>
      <c r="K172" s="221"/>
      <c r="L172" s="208">
        <f t="shared" si="13"/>
        <v>0</v>
      </c>
      <c r="M172" s="204">
        <f t="shared" si="14"/>
        <v>0</v>
      </c>
    </row>
    <row r="173" spans="1:13" ht="33">
      <c r="A173" s="214"/>
      <c r="B173" s="222" t="s">
        <v>211</v>
      </c>
      <c r="C173" s="204">
        <f t="shared" si="10"/>
        <v>0</v>
      </c>
      <c r="D173" s="216"/>
      <c r="E173" s="217"/>
      <c r="F173" s="218"/>
      <c r="G173" s="208">
        <f t="shared" si="11"/>
        <v>0</v>
      </c>
      <c r="H173" s="204">
        <f t="shared" si="12"/>
        <v>0</v>
      </c>
      <c r="I173" s="219"/>
      <c r="J173" s="220"/>
      <c r="K173" s="221"/>
      <c r="L173" s="208">
        <f t="shared" si="13"/>
        <v>0</v>
      </c>
      <c r="M173" s="204">
        <f t="shared" si="14"/>
        <v>0</v>
      </c>
    </row>
    <row r="174" spans="1:13">
      <c r="A174" s="214"/>
      <c r="B174" s="215" t="s">
        <v>276</v>
      </c>
      <c r="C174" s="204">
        <f t="shared" si="10"/>
        <v>3</v>
      </c>
      <c r="D174" s="216">
        <v>2</v>
      </c>
      <c r="E174" s="217">
        <v>1</v>
      </c>
      <c r="F174" s="207">
        <v>50</v>
      </c>
      <c r="G174" s="208">
        <f t="shared" si="11"/>
        <v>1</v>
      </c>
      <c r="H174" s="204">
        <f t="shared" si="12"/>
        <v>2</v>
      </c>
      <c r="I174" s="219">
        <v>1</v>
      </c>
      <c r="J174" s="220">
        <v>2</v>
      </c>
      <c r="K174" s="221">
        <v>25</v>
      </c>
      <c r="L174" s="208">
        <f t="shared" si="13"/>
        <v>1</v>
      </c>
      <c r="M174" s="204">
        <f t="shared" si="14"/>
        <v>2</v>
      </c>
    </row>
    <row r="175" spans="1:13">
      <c r="A175" s="214"/>
      <c r="B175" s="215" t="s">
        <v>277</v>
      </c>
      <c r="C175" s="204">
        <f t="shared" si="10"/>
        <v>1</v>
      </c>
      <c r="D175" s="216"/>
      <c r="E175" s="217"/>
      <c r="F175" s="218"/>
      <c r="G175" s="208">
        <f t="shared" si="11"/>
        <v>0</v>
      </c>
      <c r="H175" s="204">
        <f t="shared" si="12"/>
        <v>0</v>
      </c>
      <c r="I175" s="219">
        <v>1</v>
      </c>
      <c r="J175" s="220">
        <v>2</v>
      </c>
      <c r="K175" s="221">
        <v>25</v>
      </c>
      <c r="L175" s="208">
        <f t="shared" si="13"/>
        <v>1</v>
      </c>
      <c r="M175" s="204">
        <f t="shared" si="14"/>
        <v>2</v>
      </c>
    </row>
    <row r="176" spans="1:13" ht="33">
      <c r="A176" s="214"/>
      <c r="B176" s="215" t="s">
        <v>278</v>
      </c>
      <c r="C176" s="204">
        <f t="shared" si="10"/>
        <v>1</v>
      </c>
      <c r="D176" s="216"/>
      <c r="E176" s="217"/>
      <c r="F176" s="218"/>
      <c r="G176" s="208">
        <f t="shared" si="11"/>
        <v>0</v>
      </c>
      <c r="H176" s="204">
        <f t="shared" si="12"/>
        <v>0</v>
      </c>
      <c r="I176" s="219">
        <v>1</v>
      </c>
      <c r="J176" s="220">
        <v>2</v>
      </c>
      <c r="K176" s="221">
        <v>25</v>
      </c>
      <c r="L176" s="208">
        <f t="shared" si="13"/>
        <v>1</v>
      </c>
      <c r="M176" s="204">
        <f t="shared" si="14"/>
        <v>2</v>
      </c>
    </row>
    <row r="177" spans="1:13">
      <c r="A177" s="214"/>
      <c r="B177" s="215" t="s">
        <v>279</v>
      </c>
      <c r="C177" s="204">
        <f t="shared" si="10"/>
        <v>2</v>
      </c>
      <c r="D177" s="216">
        <v>2</v>
      </c>
      <c r="E177" s="217">
        <v>1</v>
      </c>
      <c r="F177" s="207">
        <v>50</v>
      </c>
      <c r="G177" s="208">
        <f t="shared" si="11"/>
        <v>1</v>
      </c>
      <c r="H177" s="204">
        <f t="shared" si="12"/>
        <v>2</v>
      </c>
      <c r="I177" s="219"/>
      <c r="J177" s="220"/>
      <c r="K177" s="221"/>
      <c r="L177" s="208">
        <f t="shared" si="13"/>
        <v>0</v>
      </c>
      <c r="M177" s="204">
        <f t="shared" si="14"/>
        <v>0</v>
      </c>
    </row>
    <row r="178" spans="1:13">
      <c r="A178" s="214"/>
      <c r="B178" s="215" t="s">
        <v>280</v>
      </c>
      <c r="C178" s="204">
        <f t="shared" si="10"/>
        <v>3</v>
      </c>
      <c r="D178" s="216">
        <v>3</v>
      </c>
      <c r="E178" s="217">
        <v>1</v>
      </c>
      <c r="F178" s="207">
        <v>50</v>
      </c>
      <c r="G178" s="208">
        <f t="shared" si="11"/>
        <v>1</v>
      </c>
      <c r="H178" s="204">
        <f t="shared" si="12"/>
        <v>3</v>
      </c>
      <c r="I178" s="219"/>
      <c r="J178" s="220"/>
      <c r="K178" s="221"/>
      <c r="L178" s="208">
        <f t="shared" si="13"/>
        <v>0</v>
      </c>
      <c r="M178" s="204">
        <f t="shared" si="14"/>
        <v>0</v>
      </c>
    </row>
    <row r="179" spans="1:13">
      <c r="A179" s="214"/>
      <c r="B179" s="215" t="s">
        <v>281</v>
      </c>
      <c r="C179" s="204">
        <f t="shared" si="10"/>
        <v>2</v>
      </c>
      <c r="D179" s="216">
        <v>2</v>
      </c>
      <c r="E179" s="217">
        <v>1</v>
      </c>
      <c r="F179" s="207">
        <v>50</v>
      </c>
      <c r="G179" s="208">
        <f t="shared" si="11"/>
        <v>1</v>
      </c>
      <c r="H179" s="204">
        <f t="shared" si="12"/>
        <v>2</v>
      </c>
      <c r="I179" s="219"/>
      <c r="J179" s="220"/>
      <c r="K179" s="221"/>
      <c r="L179" s="208">
        <f t="shared" si="13"/>
        <v>0</v>
      </c>
      <c r="M179" s="204">
        <f t="shared" si="14"/>
        <v>0</v>
      </c>
    </row>
    <row r="180" spans="1:13">
      <c r="A180" s="214"/>
      <c r="B180" s="215" t="s">
        <v>282</v>
      </c>
      <c r="C180" s="204">
        <f t="shared" si="10"/>
        <v>2</v>
      </c>
      <c r="D180" s="216">
        <v>2</v>
      </c>
      <c r="E180" s="217">
        <v>1</v>
      </c>
      <c r="F180" s="207">
        <v>50</v>
      </c>
      <c r="G180" s="208">
        <f t="shared" si="11"/>
        <v>1</v>
      </c>
      <c r="H180" s="204">
        <f t="shared" si="12"/>
        <v>2</v>
      </c>
      <c r="I180" s="219"/>
      <c r="J180" s="220"/>
      <c r="K180" s="221"/>
      <c r="L180" s="208">
        <f t="shared" si="13"/>
        <v>0</v>
      </c>
      <c r="M180" s="204">
        <f t="shared" si="14"/>
        <v>0</v>
      </c>
    </row>
    <row r="181" spans="1:13">
      <c r="A181" s="214"/>
      <c r="B181" s="215" t="s">
        <v>283</v>
      </c>
      <c r="C181" s="204">
        <f t="shared" si="10"/>
        <v>2</v>
      </c>
      <c r="D181" s="216">
        <v>2</v>
      </c>
      <c r="E181" s="217">
        <v>1</v>
      </c>
      <c r="F181" s="207">
        <v>50</v>
      </c>
      <c r="G181" s="208">
        <f t="shared" si="11"/>
        <v>1</v>
      </c>
      <c r="H181" s="204">
        <f t="shared" si="12"/>
        <v>2</v>
      </c>
      <c r="I181" s="219"/>
      <c r="J181" s="220"/>
      <c r="K181" s="221"/>
      <c r="L181" s="208">
        <f t="shared" si="13"/>
        <v>0</v>
      </c>
      <c r="M181" s="204">
        <f t="shared" si="14"/>
        <v>0</v>
      </c>
    </row>
    <row r="182" spans="1:13">
      <c r="A182" s="214"/>
      <c r="B182" s="215"/>
      <c r="C182" s="204">
        <f t="shared" si="10"/>
        <v>0</v>
      </c>
      <c r="D182" s="216"/>
      <c r="E182" s="217"/>
      <c r="F182" s="218"/>
      <c r="G182" s="208">
        <f t="shared" si="11"/>
        <v>0</v>
      </c>
      <c r="H182" s="204">
        <f t="shared" si="12"/>
        <v>0</v>
      </c>
      <c r="I182" s="219"/>
      <c r="J182" s="220"/>
      <c r="K182" s="221"/>
      <c r="L182" s="208">
        <f t="shared" si="13"/>
        <v>0</v>
      </c>
      <c r="M182" s="204">
        <f t="shared" si="14"/>
        <v>0</v>
      </c>
    </row>
    <row r="183" spans="1:13">
      <c r="A183" s="202" t="s">
        <v>284</v>
      </c>
      <c r="B183" s="215" t="s">
        <v>285</v>
      </c>
      <c r="C183" s="204">
        <f t="shared" si="10"/>
        <v>3</v>
      </c>
      <c r="D183" s="216">
        <v>3</v>
      </c>
      <c r="E183" s="217">
        <v>5</v>
      </c>
      <c r="F183" s="207">
        <v>50</v>
      </c>
      <c r="G183" s="208">
        <f t="shared" si="11"/>
        <v>1</v>
      </c>
      <c r="H183" s="204">
        <f t="shared" si="12"/>
        <v>15</v>
      </c>
      <c r="I183" s="219"/>
      <c r="J183" s="220"/>
      <c r="K183" s="221"/>
      <c r="L183" s="208">
        <f t="shared" si="13"/>
        <v>0</v>
      </c>
      <c r="M183" s="204">
        <f t="shared" si="14"/>
        <v>0</v>
      </c>
    </row>
    <row r="184" spans="1:13">
      <c r="A184" s="214"/>
      <c r="B184" s="215" t="s">
        <v>286</v>
      </c>
      <c r="C184" s="204">
        <f t="shared" si="10"/>
        <v>4</v>
      </c>
      <c r="D184" s="216">
        <v>4</v>
      </c>
      <c r="E184" s="217">
        <v>5</v>
      </c>
      <c r="F184" s="207">
        <v>50</v>
      </c>
      <c r="G184" s="208">
        <f t="shared" si="11"/>
        <v>1</v>
      </c>
      <c r="H184" s="204">
        <f t="shared" si="12"/>
        <v>20</v>
      </c>
      <c r="I184" s="219"/>
      <c r="J184" s="220"/>
      <c r="K184" s="221"/>
      <c r="L184" s="208">
        <f t="shared" si="13"/>
        <v>0</v>
      </c>
      <c r="M184" s="204">
        <f t="shared" si="14"/>
        <v>0</v>
      </c>
    </row>
    <row r="185" spans="1:13">
      <c r="A185" s="214"/>
      <c r="B185" s="215" t="s">
        <v>287</v>
      </c>
      <c r="C185" s="204">
        <f t="shared" si="10"/>
        <v>1</v>
      </c>
      <c r="D185" s="216">
        <v>1</v>
      </c>
      <c r="E185" s="217">
        <v>5</v>
      </c>
      <c r="F185" s="207">
        <v>50</v>
      </c>
      <c r="G185" s="208">
        <f t="shared" si="11"/>
        <v>1</v>
      </c>
      <c r="H185" s="204">
        <f t="shared" si="12"/>
        <v>5</v>
      </c>
      <c r="I185" s="219"/>
      <c r="J185" s="220"/>
      <c r="K185" s="221"/>
      <c r="L185" s="208">
        <f t="shared" si="13"/>
        <v>0</v>
      </c>
      <c r="M185" s="204">
        <f t="shared" si="14"/>
        <v>0</v>
      </c>
    </row>
    <row r="186" spans="1:13" s="224" customFormat="1">
      <c r="A186" s="214"/>
      <c r="B186" s="223" t="s">
        <v>288</v>
      </c>
      <c r="C186" s="204">
        <f t="shared" si="10"/>
        <v>1</v>
      </c>
      <c r="D186" s="216">
        <v>1</v>
      </c>
      <c r="E186" s="217">
        <v>5</v>
      </c>
      <c r="F186" s="207">
        <v>50</v>
      </c>
      <c r="G186" s="208">
        <f t="shared" si="11"/>
        <v>1</v>
      </c>
      <c r="H186" s="204">
        <f t="shared" si="12"/>
        <v>5</v>
      </c>
      <c r="I186" s="219"/>
      <c r="J186" s="220"/>
      <c r="K186" s="221"/>
      <c r="L186" s="208">
        <f t="shared" si="13"/>
        <v>0</v>
      </c>
      <c r="M186" s="204">
        <f t="shared" si="14"/>
        <v>0</v>
      </c>
    </row>
    <row r="187" spans="1:13" s="231" customFormat="1" ht="17.25" thickBot="1">
      <c r="A187" s="214"/>
      <c r="B187" s="223"/>
      <c r="C187" s="225"/>
      <c r="D187" s="226"/>
      <c r="E187" s="227"/>
      <c r="F187" s="228"/>
      <c r="G187" s="228"/>
      <c r="H187" s="229"/>
      <c r="I187" s="226"/>
      <c r="J187" s="227"/>
      <c r="K187" s="228"/>
      <c r="L187" s="230"/>
      <c r="M187" s="225"/>
    </row>
    <row r="188" spans="1:13" s="224" customFormat="1" ht="17.25" thickBot="1">
      <c r="A188" s="435" t="s">
        <v>133</v>
      </c>
      <c r="B188" s="436"/>
      <c r="C188" s="232"/>
      <c r="D188" s="233"/>
      <c r="E188" s="232"/>
      <c r="F188" s="234"/>
      <c r="G188" s="235"/>
      <c r="H188" s="236">
        <f>SUM(H13:H187)</f>
        <v>524</v>
      </c>
      <c r="I188" s="237"/>
      <c r="J188" s="238"/>
      <c r="K188" s="235"/>
      <c r="L188" s="235"/>
      <c r="M188" s="236">
        <f>SUM(M13:M187)</f>
        <v>132</v>
      </c>
    </row>
    <row r="189" spans="1:13" ht="17.25" thickBot="1">
      <c r="A189" s="239"/>
      <c r="B189" s="240"/>
      <c r="C189" s="241"/>
      <c r="D189" s="242"/>
      <c r="E189" s="243"/>
      <c r="F189" s="244"/>
      <c r="G189" s="244"/>
      <c r="H189" s="245"/>
      <c r="I189" s="242"/>
      <c r="J189" s="243"/>
      <c r="K189" s="244"/>
      <c r="L189" s="246"/>
      <c r="M189" s="241"/>
    </row>
    <row r="190" spans="1:13" s="252" customFormat="1" ht="17.25" thickBot="1">
      <c r="A190" s="435" t="s">
        <v>134</v>
      </c>
      <c r="B190" s="437"/>
      <c r="C190" s="247"/>
      <c r="D190" s="248">
        <v>200</v>
      </c>
      <c r="E190" s="438" t="s">
        <v>135</v>
      </c>
      <c r="F190" s="439"/>
      <c r="G190" s="249" t="s">
        <v>136</v>
      </c>
      <c r="H190" s="236">
        <f>D190/4</f>
        <v>50</v>
      </c>
      <c r="I190" s="237" t="s">
        <v>137</v>
      </c>
      <c r="J190" s="250"/>
      <c r="K190" s="251"/>
      <c r="L190" s="251"/>
      <c r="M190" s="247"/>
    </row>
    <row r="191" spans="1:13" ht="17.25" thickBot="1">
      <c r="A191" s="253"/>
      <c r="B191" s="254"/>
      <c r="C191" s="255"/>
      <c r="D191" s="256"/>
      <c r="E191" s="257"/>
      <c r="F191" s="258"/>
      <c r="G191" s="258"/>
      <c r="H191" s="259"/>
      <c r="I191" s="256"/>
      <c r="J191" s="257"/>
      <c r="K191" s="258"/>
      <c r="L191" s="260"/>
      <c r="M191" s="255"/>
    </row>
    <row r="192" spans="1:13" s="265" customFormat="1" ht="21" thickBot="1">
      <c r="A192" s="440" t="s">
        <v>138</v>
      </c>
      <c r="B192" s="441"/>
      <c r="C192" s="261"/>
      <c r="D192" s="262"/>
      <c r="E192" s="263"/>
      <c r="F192" s="264"/>
      <c r="G192" s="264"/>
      <c r="H192" s="236">
        <f>H188+M188+H190</f>
        <v>706</v>
      </c>
      <c r="I192" s="262"/>
      <c r="J192" s="263"/>
      <c r="K192" s="264"/>
      <c r="L192" s="264"/>
      <c r="M192" s="261"/>
    </row>
    <row r="193" spans="1:13">
      <c r="A193" s="253"/>
      <c r="B193" s="254"/>
      <c r="C193" s="255"/>
      <c r="D193" s="256"/>
      <c r="E193" s="257"/>
      <c r="F193" s="258"/>
      <c r="G193" s="258"/>
      <c r="H193" s="259"/>
      <c r="I193" s="256"/>
      <c r="J193" s="257"/>
      <c r="K193" s="258"/>
      <c r="L193" s="260"/>
      <c r="M193" s="255"/>
    </row>
    <row r="194" spans="1:13" ht="20.25">
      <c r="A194" s="432" t="s">
        <v>139</v>
      </c>
      <c r="B194" s="433"/>
      <c r="C194" s="433"/>
      <c r="D194" s="433"/>
      <c r="E194" s="433"/>
      <c r="F194" s="433"/>
      <c r="G194" s="433"/>
      <c r="H194" s="433"/>
      <c r="I194" s="433"/>
      <c r="J194" s="433"/>
      <c r="K194" s="433"/>
      <c r="L194" s="433"/>
      <c r="M194" s="434"/>
    </row>
    <row r="195" spans="1:13">
      <c r="A195" s="214"/>
      <c r="B195" s="223"/>
      <c r="C195" s="225"/>
      <c r="D195" s="216"/>
      <c r="E195" s="217"/>
      <c r="F195" s="218"/>
      <c r="G195" s="230"/>
      <c r="H195" s="225"/>
      <c r="I195" s="219"/>
      <c r="J195" s="220"/>
      <c r="K195" s="221"/>
      <c r="L195" s="230"/>
      <c r="M195" s="225"/>
    </row>
    <row r="196" spans="1:13">
      <c r="A196" s="214"/>
      <c r="B196" s="223"/>
      <c r="C196" s="225"/>
      <c r="D196" s="216"/>
      <c r="E196" s="217"/>
      <c r="F196" s="218"/>
      <c r="G196" s="208">
        <f>IF(AND(F196&gt;0, F196&lt;38),1,IF(AND(F196&gt;37, F196&lt;63),1.5,IF(AND(F196&gt;62, F196&lt;88),2,IF(AND(F196&gt;87, F196&lt;101),2.5,0))))</f>
        <v>0</v>
      </c>
      <c r="H196" s="204">
        <f t="shared" si="12"/>
        <v>0</v>
      </c>
      <c r="I196" s="219"/>
      <c r="J196" s="220"/>
      <c r="K196" s="221"/>
      <c r="L196" s="208">
        <f>IF(AND(K196&gt;0, K196&lt;15),1,IF(AND(K196&gt;14, K196&lt;25),1.5,IF(AND(K196&gt;24, K196&lt;35),2,IF(AND(K196&gt;34, K196&lt;41),2.5,0))))</f>
        <v>0</v>
      </c>
      <c r="M196" s="204">
        <f t="shared" si="14"/>
        <v>0</v>
      </c>
    </row>
    <row r="197" spans="1:13">
      <c r="A197" s="214"/>
      <c r="B197" s="223"/>
      <c r="C197" s="225"/>
      <c r="D197" s="216"/>
      <c r="E197" s="217"/>
      <c r="F197" s="218"/>
      <c r="G197" s="208">
        <f t="shared" ref="G197:G213" si="15">IF(AND(F197&gt;0, F197&lt;38),1,IF(AND(F197&gt;37, F197&lt;63),1.5,IF(AND(F197&gt;62, F197&lt;88),2,IF(AND(F197&gt;87, F197&lt;101),2.5,0))))</f>
        <v>0</v>
      </c>
      <c r="H197" s="204">
        <f t="shared" si="12"/>
        <v>0</v>
      </c>
      <c r="I197" s="219"/>
      <c r="J197" s="220"/>
      <c r="K197" s="221"/>
      <c r="L197" s="208">
        <f t="shared" ref="L197:L213" si="16">IF(AND(K197&gt;0, K197&lt;15),1,IF(AND(K197&gt;14, K197&lt;25),1.5,IF(AND(K197&gt;24, K197&lt;35),2,IF(AND(K197&gt;34, K197&lt;26),2.5,0))))</f>
        <v>0</v>
      </c>
      <c r="M197" s="204">
        <f t="shared" si="14"/>
        <v>0</v>
      </c>
    </row>
    <row r="198" spans="1:13">
      <c r="A198" s="214"/>
      <c r="B198" s="223"/>
      <c r="C198" s="225"/>
      <c r="D198" s="216"/>
      <c r="E198" s="217"/>
      <c r="F198" s="218"/>
      <c r="G198" s="208">
        <f t="shared" si="15"/>
        <v>0</v>
      </c>
      <c r="H198" s="204">
        <f t="shared" si="12"/>
        <v>0</v>
      </c>
      <c r="I198" s="219"/>
      <c r="J198" s="220"/>
      <c r="K198" s="221"/>
      <c r="L198" s="208">
        <f t="shared" si="16"/>
        <v>0</v>
      </c>
      <c r="M198" s="204">
        <f t="shared" si="14"/>
        <v>0</v>
      </c>
    </row>
    <row r="199" spans="1:13">
      <c r="A199" s="214"/>
      <c r="B199" s="223"/>
      <c r="C199" s="225"/>
      <c r="D199" s="216"/>
      <c r="E199" s="217"/>
      <c r="F199" s="218"/>
      <c r="G199" s="208">
        <f t="shared" si="15"/>
        <v>0</v>
      </c>
      <c r="H199" s="204">
        <f t="shared" si="12"/>
        <v>0</v>
      </c>
      <c r="I199" s="219"/>
      <c r="J199" s="220"/>
      <c r="K199" s="221"/>
      <c r="L199" s="208">
        <f t="shared" si="16"/>
        <v>0</v>
      </c>
      <c r="M199" s="204">
        <f t="shared" si="14"/>
        <v>0</v>
      </c>
    </row>
    <row r="200" spans="1:13">
      <c r="A200" s="214"/>
      <c r="B200" s="223"/>
      <c r="C200" s="225"/>
      <c r="D200" s="216"/>
      <c r="E200" s="217"/>
      <c r="F200" s="218"/>
      <c r="G200" s="208">
        <f t="shared" si="15"/>
        <v>0</v>
      </c>
      <c r="H200" s="204">
        <f t="shared" si="12"/>
        <v>0</v>
      </c>
      <c r="I200" s="219"/>
      <c r="J200" s="220"/>
      <c r="K200" s="221"/>
      <c r="L200" s="208">
        <f t="shared" si="16"/>
        <v>0</v>
      </c>
      <c r="M200" s="204">
        <f t="shared" si="14"/>
        <v>0</v>
      </c>
    </row>
    <row r="201" spans="1:13">
      <c r="A201" s="214"/>
      <c r="B201" s="223"/>
      <c r="C201" s="225"/>
      <c r="D201" s="216"/>
      <c r="E201" s="217"/>
      <c r="F201" s="218"/>
      <c r="G201" s="208">
        <f t="shared" si="15"/>
        <v>0</v>
      </c>
      <c r="H201" s="204">
        <f t="shared" si="12"/>
        <v>0</v>
      </c>
      <c r="I201" s="219"/>
      <c r="J201" s="220"/>
      <c r="K201" s="221"/>
      <c r="L201" s="208">
        <f t="shared" si="16"/>
        <v>0</v>
      </c>
      <c r="M201" s="204">
        <f t="shared" si="14"/>
        <v>0</v>
      </c>
    </row>
    <row r="202" spans="1:13">
      <c r="A202" s="214"/>
      <c r="B202" s="223"/>
      <c r="C202" s="225"/>
      <c r="D202" s="216"/>
      <c r="E202" s="217"/>
      <c r="F202" s="218"/>
      <c r="G202" s="208">
        <f t="shared" si="15"/>
        <v>0</v>
      </c>
      <c r="H202" s="204">
        <f t="shared" si="12"/>
        <v>0</v>
      </c>
      <c r="I202" s="219"/>
      <c r="J202" s="220"/>
      <c r="K202" s="221"/>
      <c r="L202" s="208">
        <f t="shared" si="16"/>
        <v>0</v>
      </c>
      <c r="M202" s="204">
        <f t="shared" si="14"/>
        <v>0</v>
      </c>
    </row>
    <row r="203" spans="1:13">
      <c r="A203" s="214"/>
      <c r="B203" s="223"/>
      <c r="C203" s="225"/>
      <c r="D203" s="216"/>
      <c r="E203" s="217"/>
      <c r="F203" s="218"/>
      <c r="G203" s="208">
        <f t="shared" si="15"/>
        <v>0</v>
      </c>
      <c r="H203" s="204">
        <f t="shared" si="12"/>
        <v>0</v>
      </c>
      <c r="I203" s="219"/>
      <c r="J203" s="220"/>
      <c r="K203" s="221"/>
      <c r="L203" s="208">
        <f t="shared" si="16"/>
        <v>0</v>
      </c>
      <c r="M203" s="204">
        <f t="shared" si="14"/>
        <v>0</v>
      </c>
    </row>
    <row r="204" spans="1:13">
      <c r="A204" s="214"/>
      <c r="B204" s="223"/>
      <c r="C204" s="225"/>
      <c r="D204" s="216"/>
      <c r="E204" s="217"/>
      <c r="F204" s="218"/>
      <c r="G204" s="208">
        <f t="shared" si="15"/>
        <v>0</v>
      </c>
      <c r="H204" s="204">
        <f t="shared" si="12"/>
        <v>0</v>
      </c>
      <c r="I204" s="219"/>
      <c r="J204" s="220"/>
      <c r="K204" s="221"/>
      <c r="L204" s="208">
        <f t="shared" si="16"/>
        <v>0</v>
      </c>
      <c r="M204" s="204">
        <f t="shared" si="14"/>
        <v>0</v>
      </c>
    </row>
    <row r="205" spans="1:13">
      <c r="A205" s="214"/>
      <c r="B205" s="223"/>
      <c r="C205" s="225"/>
      <c r="D205" s="216"/>
      <c r="E205" s="217"/>
      <c r="F205" s="218"/>
      <c r="G205" s="208">
        <f t="shared" si="15"/>
        <v>0</v>
      </c>
      <c r="H205" s="204">
        <f t="shared" si="12"/>
        <v>0</v>
      </c>
      <c r="I205" s="219"/>
      <c r="J205" s="220"/>
      <c r="K205" s="221"/>
      <c r="L205" s="208">
        <f t="shared" si="16"/>
        <v>0</v>
      </c>
      <c r="M205" s="204">
        <f t="shared" si="14"/>
        <v>0</v>
      </c>
    </row>
    <row r="206" spans="1:13">
      <c r="A206" s="214"/>
      <c r="B206" s="223"/>
      <c r="C206" s="225"/>
      <c r="D206" s="216"/>
      <c r="E206" s="217"/>
      <c r="F206" s="218"/>
      <c r="G206" s="208">
        <f t="shared" si="15"/>
        <v>0</v>
      </c>
      <c r="H206" s="204">
        <f t="shared" si="12"/>
        <v>0</v>
      </c>
      <c r="I206" s="219"/>
      <c r="J206" s="220"/>
      <c r="K206" s="221"/>
      <c r="L206" s="208">
        <f t="shared" si="16"/>
        <v>0</v>
      </c>
      <c r="M206" s="204">
        <f t="shared" si="14"/>
        <v>0</v>
      </c>
    </row>
    <row r="207" spans="1:13">
      <c r="A207" s="214"/>
      <c r="B207" s="223"/>
      <c r="C207" s="225"/>
      <c r="D207" s="216"/>
      <c r="E207" s="217"/>
      <c r="F207" s="218"/>
      <c r="G207" s="208">
        <f t="shared" si="15"/>
        <v>0</v>
      </c>
      <c r="H207" s="204">
        <f t="shared" si="12"/>
        <v>0</v>
      </c>
      <c r="I207" s="219"/>
      <c r="J207" s="220"/>
      <c r="K207" s="221"/>
      <c r="L207" s="208">
        <f t="shared" si="16"/>
        <v>0</v>
      </c>
      <c r="M207" s="204">
        <f t="shared" si="14"/>
        <v>0</v>
      </c>
    </row>
    <row r="208" spans="1:13">
      <c r="A208" s="214"/>
      <c r="B208" s="223"/>
      <c r="C208" s="225"/>
      <c r="D208" s="216"/>
      <c r="E208" s="217"/>
      <c r="F208" s="218"/>
      <c r="G208" s="208">
        <f t="shared" si="15"/>
        <v>0</v>
      </c>
      <c r="H208" s="204">
        <f t="shared" si="12"/>
        <v>0</v>
      </c>
      <c r="I208" s="219"/>
      <c r="J208" s="220"/>
      <c r="K208" s="221"/>
      <c r="L208" s="208">
        <f t="shared" si="16"/>
        <v>0</v>
      </c>
      <c r="M208" s="204">
        <f t="shared" si="14"/>
        <v>0</v>
      </c>
    </row>
    <row r="209" spans="1:13">
      <c r="A209" s="214"/>
      <c r="B209" s="223"/>
      <c r="C209" s="225"/>
      <c r="D209" s="216"/>
      <c r="E209" s="217"/>
      <c r="F209" s="218"/>
      <c r="G209" s="208">
        <f t="shared" si="15"/>
        <v>0</v>
      </c>
      <c r="H209" s="204">
        <f t="shared" si="12"/>
        <v>0</v>
      </c>
      <c r="I209" s="219"/>
      <c r="J209" s="220"/>
      <c r="K209" s="221"/>
      <c r="L209" s="208">
        <f t="shared" si="16"/>
        <v>0</v>
      </c>
      <c r="M209" s="204">
        <f t="shared" si="14"/>
        <v>0</v>
      </c>
    </row>
    <row r="210" spans="1:13">
      <c r="A210" s="214"/>
      <c r="B210" s="223"/>
      <c r="C210" s="225"/>
      <c r="D210" s="216"/>
      <c r="E210" s="217"/>
      <c r="F210" s="218"/>
      <c r="G210" s="208">
        <f t="shared" si="15"/>
        <v>0</v>
      </c>
      <c r="H210" s="204">
        <f t="shared" si="12"/>
        <v>0</v>
      </c>
      <c r="I210" s="219"/>
      <c r="J210" s="220"/>
      <c r="K210" s="221"/>
      <c r="L210" s="208">
        <f t="shared" si="16"/>
        <v>0</v>
      </c>
      <c r="M210" s="204">
        <f t="shared" si="14"/>
        <v>0</v>
      </c>
    </row>
    <row r="211" spans="1:13">
      <c r="A211" s="214"/>
      <c r="B211" s="223"/>
      <c r="C211" s="225"/>
      <c r="D211" s="216"/>
      <c r="E211" s="217"/>
      <c r="F211" s="218"/>
      <c r="G211" s="208">
        <f t="shared" si="15"/>
        <v>0</v>
      </c>
      <c r="H211" s="204">
        <f t="shared" si="12"/>
        <v>0</v>
      </c>
      <c r="I211" s="219"/>
      <c r="J211" s="220"/>
      <c r="K211" s="221"/>
      <c r="L211" s="208">
        <f t="shared" si="16"/>
        <v>0</v>
      </c>
      <c r="M211" s="204">
        <f t="shared" si="14"/>
        <v>0</v>
      </c>
    </row>
    <row r="212" spans="1:13">
      <c r="A212" s="214"/>
      <c r="B212" s="223"/>
      <c r="C212" s="225"/>
      <c r="D212" s="216"/>
      <c r="E212" s="217"/>
      <c r="F212" s="218"/>
      <c r="G212" s="208">
        <f t="shared" si="15"/>
        <v>0</v>
      </c>
      <c r="H212" s="204">
        <f t="shared" si="12"/>
        <v>0</v>
      </c>
      <c r="I212" s="219"/>
      <c r="J212" s="220"/>
      <c r="K212" s="221"/>
      <c r="L212" s="208">
        <f t="shared" si="16"/>
        <v>0</v>
      </c>
      <c r="M212" s="204">
        <f t="shared" si="14"/>
        <v>0</v>
      </c>
    </row>
    <row r="213" spans="1:13" s="224" customFormat="1">
      <c r="A213" s="214"/>
      <c r="B213" s="223"/>
      <c r="C213" s="225"/>
      <c r="D213" s="216"/>
      <c r="E213" s="217"/>
      <c r="F213" s="218"/>
      <c r="G213" s="208">
        <f t="shared" si="15"/>
        <v>0</v>
      </c>
      <c r="H213" s="204">
        <f t="shared" si="12"/>
        <v>0</v>
      </c>
      <c r="I213" s="219"/>
      <c r="J213" s="220"/>
      <c r="K213" s="221"/>
      <c r="L213" s="208">
        <f t="shared" si="16"/>
        <v>0</v>
      </c>
      <c r="M213" s="204">
        <f t="shared" si="14"/>
        <v>0</v>
      </c>
    </row>
    <row r="214" spans="1:13" s="231" customFormat="1" ht="17.25" thickBot="1">
      <c r="A214" s="214"/>
      <c r="B214" s="223"/>
      <c r="C214" s="225"/>
      <c r="D214" s="216"/>
      <c r="E214" s="217"/>
      <c r="F214" s="218"/>
      <c r="G214" s="230"/>
      <c r="H214" s="225"/>
      <c r="I214" s="219"/>
      <c r="J214" s="220"/>
      <c r="K214" s="221"/>
      <c r="L214" s="230"/>
      <c r="M214" s="225"/>
    </row>
    <row r="215" spans="1:13" s="224" customFormat="1" ht="17.25" thickBot="1">
      <c r="A215" s="435" t="s">
        <v>133</v>
      </c>
      <c r="B215" s="436"/>
      <c r="C215" s="232"/>
      <c r="D215" s="233"/>
      <c r="E215" s="232"/>
      <c r="F215" s="234"/>
      <c r="G215" s="235"/>
      <c r="H215" s="236">
        <f>SUM(H195:H212)</f>
        <v>0</v>
      </c>
      <c r="I215" s="237"/>
      <c r="J215" s="238"/>
      <c r="K215" s="235"/>
      <c r="L215" s="235"/>
      <c r="M215" s="236">
        <f>SUM(M195:M212)</f>
        <v>0</v>
      </c>
    </row>
    <row r="216" spans="1:13" ht="17.25" thickBot="1">
      <c r="A216" s="239"/>
      <c r="B216" s="240"/>
      <c r="C216" s="241"/>
      <c r="D216" s="242"/>
      <c r="E216" s="243"/>
      <c r="F216" s="244"/>
      <c r="G216" s="244"/>
      <c r="H216" s="245"/>
      <c r="I216" s="242"/>
      <c r="J216" s="243"/>
      <c r="K216" s="244"/>
      <c r="L216" s="246"/>
      <c r="M216" s="241"/>
    </row>
    <row r="217" spans="1:13" s="224" customFormat="1" ht="17.25" thickBot="1">
      <c r="A217" s="435" t="s">
        <v>140</v>
      </c>
      <c r="B217" s="437"/>
      <c r="C217" s="247"/>
      <c r="D217" s="248"/>
      <c r="E217" s="438" t="s">
        <v>135</v>
      </c>
      <c r="F217" s="439"/>
      <c r="G217" s="249" t="s">
        <v>136</v>
      </c>
      <c r="H217" s="236">
        <f>D217/2</f>
        <v>0</v>
      </c>
      <c r="I217" s="237" t="s">
        <v>137</v>
      </c>
      <c r="J217" s="250"/>
      <c r="K217" s="251"/>
      <c r="L217" s="251"/>
      <c r="M217" s="247"/>
    </row>
    <row r="218" spans="1:13" ht="17.25" thickBot="1">
      <c r="A218" s="253"/>
      <c r="B218" s="254"/>
      <c r="C218" s="255"/>
      <c r="D218" s="256"/>
      <c r="E218" s="257"/>
      <c r="F218" s="258"/>
      <c r="G218" s="258"/>
      <c r="H218" s="259"/>
      <c r="I218" s="256"/>
      <c r="J218" s="257"/>
      <c r="K218" s="258"/>
      <c r="L218" s="260"/>
      <c r="M218" s="255"/>
    </row>
    <row r="219" spans="1:13" s="252" customFormat="1" ht="17.25" thickBot="1">
      <c r="A219" s="435" t="s">
        <v>141</v>
      </c>
      <c r="B219" s="437"/>
      <c r="C219" s="247"/>
      <c r="D219" s="248"/>
      <c r="E219" s="438" t="s">
        <v>135</v>
      </c>
      <c r="F219" s="439"/>
      <c r="G219" s="249" t="s">
        <v>136</v>
      </c>
      <c r="H219" s="236">
        <f>D219/1</f>
        <v>0</v>
      </c>
      <c r="I219" s="237" t="s">
        <v>137</v>
      </c>
      <c r="J219" s="250"/>
      <c r="K219" s="251"/>
      <c r="L219" s="251"/>
      <c r="M219" s="247"/>
    </row>
    <row r="220" spans="1:13" ht="17.25" thickBot="1">
      <c r="A220" s="253"/>
      <c r="B220" s="254"/>
      <c r="C220" s="255"/>
      <c r="D220" s="256"/>
      <c r="E220" s="257"/>
      <c r="F220" s="258"/>
      <c r="G220" s="258"/>
      <c r="H220" s="259"/>
      <c r="I220" s="256"/>
      <c r="J220" s="257"/>
      <c r="K220" s="258"/>
      <c r="L220" s="260"/>
      <c r="M220" s="255"/>
    </row>
    <row r="221" spans="1:13" s="265" customFormat="1" ht="21" thickBot="1">
      <c r="A221" s="440" t="s">
        <v>142</v>
      </c>
      <c r="B221" s="441"/>
      <c r="C221" s="261"/>
      <c r="D221" s="262"/>
      <c r="E221" s="263"/>
      <c r="F221" s="264"/>
      <c r="G221" s="264"/>
      <c r="H221" s="236">
        <f>H215+M215+H217+H219</f>
        <v>0</v>
      </c>
      <c r="I221" s="262"/>
      <c r="J221" s="263"/>
      <c r="K221" s="264"/>
      <c r="L221" s="264"/>
      <c r="M221" s="261"/>
    </row>
    <row r="222" spans="1:13">
      <c r="A222" s="214"/>
      <c r="B222" s="223"/>
      <c r="C222" s="225"/>
      <c r="D222" s="226"/>
      <c r="E222" s="227"/>
      <c r="F222" s="228"/>
      <c r="G222" s="228"/>
      <c r="H222" s="229"/>
      <c r="I222" s="226"/>
      <c r="J222" s="227"/>
      <c r="K222" s="228"/>
      <c r="L222" s="228"/>
      <c r="M222" s="225"/>
    </row>
    <row r="223" spans="1:13" s="224" customFormat="1" ht="20.25">
      <c r="A223" s="432" t="s">
        <v>143</v>
      </c>
      <c r="B223" s="433"/>
      <c r="C223" s="433"/>
      <c r="D223" s="433"/>
      <c r="E223" s="433"/>
      <c r="F223" s="433"/>
      <c r="G223" s="433"/>
      <c r="H223" s="433"/>
      <c r="I223" s="433"/>
      <c r="J223" s="433"/>
      <c r="K223" s="433"/>
      <c r="L223" s="433"/>
      <c r="M223" s="434"/>
    </row>
    <row r="224" spans="1:13" s="231" customFormat="1" ht="17.25" thickBot="1">
      <c r="A224" s="214"/>
      <c r="B224" s="223"/>
      <c r="C224" s="229"/>
      <c r="D224" s="226"/>
      <c r="E224" s="227"/>
      <c r="F224" s="228"/>
      <c r="G224" s="228"/>
      <c r="H224" s="229"/>
      <c r="I224" s="226"/>
      <c r="J224" s="227"/>
      <c r="K224" s="228"/>
      <c r="L224" s="228"/>
      <c r="M224" s="229"/>
    </row>
    <row r="225" spans="1:13" s="224" customFormat="1" ht="17.25" thickBot="1">
      <c r="A225" s="435" t="s">
        <v>133</v>
      </c>
      <c r="B225" s="436"/>
      <c r="C225" s="232"/>
      <c r="D225" s="233"/>
      <c r="E225" s="232"/>
      <c r="F225" s="234"/>
      <c r="G225" s="235"/>
      <c r="H225" s="236">
        <f>H188+H215</f>
        <v>524</v>
      </c>
      <c r="I225" s="237"/>
      <c r="J225" s="238"/>
      <c r="K225" s="235"/>
      <c r="L225" s="235"/>
      <c r="M225" s="236">
        <f>M188+M215</f>
        <v>132</v>
      </c>
    </row>
    <row r="226" spans="1:13" ht="17.25" thickBot="1">
      <c r="A226" s="239"/>
      <c r="B226" s="240"/>
      <c r="C226" s="241"/>
      <c r="D226" s="242"/>
      <c r="E226" s="243"/>
      <c r="F226" s="244"/>
      <c r="G226" s="244"/>
      <c r="H226" s="245"/>
      <c r="I226" s="242"/>
      <c r="J226" s="243"/>
      <c r="K226" s="244"/>
      <c r="L226" s="246"/>
      <c r="M226" s="241"/>
    </row>
    <row r="227" spans="1:13" s="252" customFormat="1" ht="17.25" thickBot="1">
      <c r="A227" s="435" t="s">
        <v>144</v>
      </c>
      <c r="B227" s="437"/>
      <c r="C227" s="247"/>
      <c r="D227" s="266"/>
      <c r="E227" s="438"/>
      <c r="F227" s="439"/>
      <c r="G227" s="249"/>
      <c r="H227" s="236">
        <f>H190+H217+H219</f>
        <v>50</v>
      </c>
      <c r="I227" s="237" t="s">
        <v>137</v>
      </c>
      <c r="J227" s="250"/>
      <c r="K227" s="251"/>
      <c r="L227" s="251"/>
      <c r="M227" s="247"/>
    </row>
    <row r="228" spans="1:13" ht="17.25" thickBot="1">
      <c r="A228" s="253"/>
      <c r="B228" s="254"/>
      <c r="C228" s="255"/>
      <c r="D228" s="256"/>
      <c r="E228" s="257"/>
      <c r="F228" s="258"/>
      <c r="G228" s="258"/>
      <c r="H228" s="259"/>
      <c r="I228" s="256"/>
      <c r="J228" s="257"/>
      <c r="K228" s="258"/>
      <c r="L228" s="260"/>
      <c r="M228" s="255"/>
    </row>
    <row r="229" spans="1:13" ht="28.9" customHeight="1" thickBot="1">
      <c r="A229" s="440" t="s">
        <v>138</v>
      </c>
      <c r="B229" s="441"/>
      <c r="C229" s="261"/>
      <c r="D229" s="262"/>
      <c r="E229" s="263"/>
      <c r="F229" s="264"/>
      <c r="G229" s="264"/>
      <c r="H229" s="236">
        <f>H225+M225+H227</f>
        <v>706</v>
      </c>
      <c r="I229" s="262"/>
      <c r="J229" s="263"/>
      <c r="K229" s="264"/>
      <c r="L229" s="264"/>
      <c r="M229" s="261"/>
    </row>
    <row r="230" spans="1:13" ht="28.15" customHeight="1" thickBot="1">
      <c r="A230" s="214"/>
      <c r="B230" s="223"/>
      <c r="C230" s="225"/>
      <c r="D230" s="226"/>
      <c r="E230" s="227"/>
      <c r="F230" s="228"/>
      <c r="G230" s="228"/>
      <c r="H230" s="229"/>
      <c r="I230" s="226"/>
      <c r="J230" s="227"/>
      <c r="K230" s="228"/>
      <c r="L230" s="228"/>
      <c r="M230" s="225"/>
    </row>
    <row r="231" spans="1:13" ht="17.25" thickBot="1">
      <c r="A231" s="387" t="s">
        <v>145</v>
      </c>
      <c r="B231" s="388"/>
      <c r="C231" s="389"/>
      <c r="D231" s="393" t="s">
        <v>146</v>
      </c>
      <c r="E231" s="393"/>
      <c r="F231" s="393"/>
      <c r="G231" s="393" t="s">
        <v>147</v>
      </c>
      <c r="H231" s="393"/>
      <c r="I231" s="393"/>
      <c r="J231" s="393"/>
      <c r="K231" s="393" t="s">
        <v>148</v>
      </c>
      <c r="L231" s="393"/>
      <c r="M231" s="393"/>
    </row>
    <row r="232" spans="1:13" ht="27.75" thickBot="1">
      <c r="A232" s="390"/>
      <c r="B232" s="391"/>
      <c r="C232" s="392"/>
      <c r="D232" s="394">
        <f>ROUND((H229/24)/0.72,0)</f>
        <v>41</v>
      </c>
      <c r="E232" s="394"/>
      <c r="F232" s="394"/>
      <c r="G232" s="394">
        <f>ROUND((H229/24)/0.65,0)</f>
        <v>45</v>
      </c>
      <c r="H232" s="394"/>
      <c r="I232" s="394"/>
      <c r="J232" s="394"/>
      <c r="K232" s="394">
        <f>ROUND((H229/24)/0.58,0)</f>
        <v>51</v>
      </c>
      <c r="L232" s="394"/>
      <c r="M232" s="394"/>
    </row>
  </sheetData>
  <mergeCells count="30">
    <mergeCell ref="A2:M2"/>
    <mergeCell ref="A3:M3"/>
    <mergeCell ref="A7:A8"/>
    <mergeCell ref="B7:C7"/>
    <mergeCell ref="D7:H7"/>
    <mergeCell ref="I7:M7"/>
    <mergeCell ref="A221:B221"/>
    <mergeCell ref="A11:M11"/>
    <mergeCell ref="A188:B188"/>
    <mergeCell ref="A190:B190"/>
    <mergeCell ref="E190:F190"/>
    <mergeCell ref="A192:B192"/>
    <mergeCell ref="A194:M194"/>
    <mergeCell ref="A215:B215"/>
    <mergeCell ref="A217:B217"/>
    <mergeCell ref="E217:F217"/>
    <mergeCell ref="A219:B219"/>
    <mergeCell ref="E219:F219"/>
    <mergeCell ref="G232:J232"/>
    <mergeCell ref="K232:M232"/>
    <mergeCell ref="A223:M223"/>
    <mergeCell ref="A225:B225"/>
    <mergeCell ref="A227:B227"/>
    <mergeCell ref="E227:F227"/>
    <mergeCell ref="A229:B229"/>
    <mergeCell ref="A231:C232"/>
    <mergeCell ref="D231:F231"/>
    <mergeCell ref="G231:J231"/>
    <mergeCell ref="K231:M231"/>
    <mergeCell ref="D232:F232"/>
  </mergeCells>
  <printOptions horizontalCentered="1"/>
  <pageMargins left="0.39370078740157483" right="0.39370078740157483" top="0.74803149606299213" bottom="0.74803149606299213" header="0.31496062992125984" footer="0.31496062992125984"/>
  <pageSetup paperSize="9" scale="57" orientation="portrait" r:id="rId1"/>
</worksheet>
</file>

<file path=xl/worksheets/sheet7.xml><?xml version="1.0" encoding="utf-8"?>
<worksheet xmlns="http://schemas.openxmlformats.org/spreadsheetml/2006/main" xmlns:r="http://schemas.openxmlformats.org/officeDocument/2006/relationships">
  <dimension ref="A1:H98"/>
  <sheetViews>
    <sheetView view="pageBreakPreview" topLeftCell="A61" zoomScale="60" workbookViewId="0">
      <selection activeCell="G92" sqref="G92"/>
    </sheetView>
  </sheetViews>
  <sheetFormatPr defaultColWidth="8.85546875" defaultRowHeight="16.5"/>
  <cols>
    <col min="1" max="1" width="5.140625" style="22" customWidth="1"/>
    <col min="2" max="2" width="20.7109375" style="22" customWidth="1"/>
    <col min="3" max="3" width="23.140625" style="22" customWidth="1"/>
    <col min="4" max="4" width="20.28515625" style="22" customWidth="1"/>
    <col min="5" max="5" width="15.28515625" style="22" customWidth="1"/>
    <col min="6" max="6" width="15.140625" style="22" customWidth="1"/>
    <col min="7" max="7" width="14" style="22" customWidth="1"/>
    <col min="8" max="8" width="15" style="22" customWidth="1"/>
    <col min="9" max="16384" width="8.85546875" style="22"/>
  </cols>
  <sheetData>
    <row r="1" spans="1:8">
      <c r="A1" s="20" t="s">
        <v>79</v>
      </c>
      <c r="H1" s="23" t="s">
        <v>289</v>
      </c>
    </row>
    <row r="2" spans="1:8">
      <c r="A2" s="374" t="s">
        <v>290</v>
      </c>
      <c r="B2" s="374"/>
      <c r="C2" s="374"/>
      <c r="D2" s="374"/>
      <c r="E2" s="374"/>
      <c r="F2" s="374"/>
      <c r="G2" s="374"/>
      <c r="H2" s="374"/>
    </row>
    <row r="3" spans="1:8">
      <c r="A3" s="374" t="s">
        <v>291</v>
      </c>
      <c r="B3" s="374"/>
      <c r="C3" s="374"/>
      <c r="D3" s="374"/>
      <c r="E3" s="374"/>
      <c r="F3" s="374"/>
      <c r="G3" s="374"/>
      <c r="H3" s="374"/>
    </row>
    <row r="4" spans="1:8" ht="17.25" thickBot="1"/>
    <row r="5" spans="1:8">
      <c r="A5" s="267" t="s">
        <v>1</v>
      </c>
      <c r="B5" s="268" t="s">
        <v>292</v>
      </c>
      <c r="C5" s="268" t="s">
        <v>293</v>
      </c>
      <c r="D5" s="268" t="s">
        <v>2</v>
      </c>
      <c r="E5" s="268" t="s">
        <v>294</v>
      </c>
      <c r="F5" s="268" t="s">
        <v>295</v>
      </c>
      <c r="G5" s="268" t="s">
        <v>296</v>
      </c>
      <c r="H5" s="269" t="s">
        <v>297</v>
      </c>
    </row>
    <row r="6" spans="1:8" s="273" customFormat="1" ht="12.75">
      <c r="A6" s="270">
        <v>1</v>
      </c>
      <c r="B6" s="271">
        <v>2</v>
      </c>
      <c r="C6" s="271">
        <v>3</v>
      </c>
      <c r="D6" s="271">
        <v>4</v>
      </c>
      <c r="E6" s="271">
        <v>5</v>
      </c>
      <c r="F6" s="271">
        <v>6</v>
      </c>
      <c r="G6" s="271">
        <v>7</v>
      </c>
      <c r="H6" s="272">
        <v>8</v>
      </c>
    </row>
    <row r="7" spans="1:8" s="31" customFormat="1" ht="14.45" customHeight="1">
      <c r="A7" s="274"/>
      <c r="B7" s="275"/>
      <c r="C7" s="275"/>
      <c r="D7" s="275"/>
      <c r="E7" s="275"/>
      <c r="F7" s="275"/>
      <c r="G7" s="275"/>
      <c r="H7" s="276"/>
    </row>
    <row r="8" spans="1:8" s="31" customFormat="1" ht="14.45" customHeight="1">
      <c r="A8" s="277"/>
      <c r="B8" s="278"/>
      <c r="C8" s="278"/>
      <c r="D8" s="278" t="s">
        <v>94</v>
      </c>
      <c r="E8" s="279"/>
      <c r="F8" s="279"/>
      <c r="G8" s="280">
        <f t="shared" ref="G8:G11" si="0">IF(F8&gt;E8,F8-E8,0)</f>
        <v>0</v>
      </c>
      <c r="H8" s="281">
        <f t="shared" ref="H8:H11" si="1">IF(E8&gt;F8,E8-F8,0)</f>
        <v>0</v>
      </c>
    </row>
    <row r="9" spans="1:8" s="31" customFormat="1" ht="14.45" customHeight="1">
      <c r="A9" s="282"/>
      <c r="B9" s="283"/>
      <c r="C9" s="283"/>
      <c r="D9" s="283" t="s">
        <v>95</v>
      </c>
      <c r="E9" s="284"/>
      <c r="F9" s="284"/>
      <c r="G9" s="285">
        <f t="shared" si="0"/>
        <v>0</v>
      </c>
      <c r="H9" s="286">
        <f t="shared" si="1"/>
        <v>0</v>
      </c>
    </row>
    <row r="10" spans="1:8" s="31" customFormat="1" ht="14.45" customHeight="1">
      <c r="A10" s="282"/>
      <c r="B10" s="283"/>
      <c r="C10" s="283"/>
      <c r="D10" s="283" t="s">
        <v>96</v>
      </c>
      <c r="E10" s="284"/>
      <c r="F10" s="284"/>
      <c r="G10" s="285">
        <f t="shared" si="0"/>
        <v>0</v>
      </c>
      <c r="H10" s="286">
        <f t="shared" si="1"/>
        <v>0</v>
      </c>
    </row>
    <row r="11" spans="1:8" s="31" customFormat="1" ht="14.45" customHeight="1">
      <c r="A11" s="287"/>
      <c r="B11" s="288"/>
      <c r="C11" s="288"/>
      <c r="D11" s="288" t="s">
        <v>97</v>
      </c>
      <c r="E11" s="289"/>
      <c r="F11" s="289"/>
      <c r="G11" s="290">
        <f t="shared" si="0"/>
        <v>0</v>
      </c>
      <c r="H11" s="291">
        <f t="shared" si="1"/>
        <v>0</v>
      </c>
    </row>
    <row r="12" spans="1:8" s="31" customFormat="1" ht="14.45" customHeight="1">
      <c r="A12" s="292"/>
      <c r="B12" s="293"/>
      <c r="C12" s="293"/>
      <c r="D12" s="293"/>
      <c r="E12" s="294"/>
      <c r="F12" s="294"/>
      <c r="G12" s="294"/>
      <c r="H12" s="295"/>
    </row>
    <row r="13" spans="1:8" s="31" customFormat="1" ht="14.45" customHeight="1">
      <c r="A13" s="465">
        <v>1</v>
      </c>
      <c r="B13" s="468" t="s">
        <v>99</v>
      </c>
      <c r="C13" s="471"/>
      <c r="D13" s="278" t="s">
        <v>98</v>
      </c>
      <c r="E13" s="296"/>
      <c r="F13" s="296"/>
      <c r="G13" s="280">
        <f t="shared" ref="G13:G20" si="2">IF(F13&gt;E13,F13-E13,0)</f>
        <v>0</v>
      </c>
      <c r="H13" s="281">
        <f t="shared" ref="H13:H20" si="3">IF(E13&gt;F13,E13-F13,0)</f>
        <v>0</v>
      </c>
    </row>
    <row r="14" spans="1:8" s="31" customFormat="1" ht="14.45" customHeight="1">
      <c r="A14" s="466"/>
      <c r="B14" s="469"/>
      <c r="C14" s="472"/>
      <c r="D14" s="283" t="s">
        <v>101</v>
      </c>
      <c r="E14" s="297"/>
      <c r="F14" s="297"/>
      <c r="G14" s="285">
        <f t="shared" si="2"/>
        <v>0</v>
      </c>
      <c r="H14" s="286">
        <f t="shared" si="3"/>
        <v>0</v>
      </c>
    </row>
    <row r="15" spans="1:8" s="31" customFormat="1" ht="14.45" customHeight="1">
      <c r="A15" s="466"/>
      <c r="B15" s="469"/>
      <c r="C15" s="472"/>
      <c r="D15" s="283" t="s">
        <v>102</v>
      </c>
      <c r="E15" s="297"/>
      <c r="F15" s="297"/>
      <c r="G15" s="285">
        <f t="shared" si="2"/>
        <v>0</v>
      </c>
      <c r="H15" s="286">
        <f t="shared" si="3"/>
        <v>0</v>
      </c>
    </row>
    <row r="16" spans="1:8" s="31" customFormat="1" ht="14.45" customHeight="1">
      <c r="A16" s="467"/>
      <c r="B16" s="470"/>
      <c r="C16" s="473"/>
      <c r="D16" s="288" t="s">
        <v>103</v>
      </c>
      <c r="E16" s="298"/>
      <c r="F16" s="298"/>
      <c r="G16" s="290">
        <f t="shared" si="2"/>
        <v>0</v>
      </c>
      <c r="H16" s="291">
        <f t="shared" si="3"/>
        <v>0</v>
      </c>
    </row>
    <row r="17" spans="1:8" s="31" customFormat="1" ht="14.45" customHeight="1">
      <c r="A17" s="465">
        <v>2</v>
      </c>
      <c r="B17" s="468" t="s">
        <v>99</v>
      </c>
      <c r="C17" s="471"/>
      <c r="D17" s="278" t="s">
        <v>98</v>
      </c>
      <c r="E17" s="296"/>
      <c r="F17" s="296"/>
      <c r="G17" s="280">
        <f t="shared" si="2"/>
        <v>0</v>
      </c>
      <c r="H17" s="281">
        <f t="shared" si="3"/>
        <v>0</v>
      </c>
    </row>
    <row r="18" spans="1:8" s="31" customFormat="1" ht="14.45" customHeight="1">
      <c r="A18" s="466"/>
      <c r="B18" s="469"/>
      <c r="C18" s="472"/>
      <c r="D18" s="283" t="s">
        <v>101</v>
      </c>
      <c r="E18" s="297"/>
      <c r="F18" s="297"/>
      <c r="G18" s="285">
        <f t="shared" si="2"/>
        <v>0</v>
      </c>
      <c r="H18" s="286">
        <f t="shared" si="3"/>
        <v>0</v>
      </c>
    </row>
    <row r="19" spans="1:8" s="31" customFormat="1" ht="14.45" customHeight="1">
      <c r="A19" s="466"/>
      <c r="B19" s="469"/>
      <c r="C19" s="472"/>
      <c r="D19" s="283" t="s">
        <v>102</v>
      </c>
      <c r="E19" s="297"/>
      <c r="F19" s="297"/>
      <c r="G19" s="285">
        <f t="shared" si="2"/>
        <v>0</v>
      </c>
      <c r="H19" s="286">
        <f t="shared" si="3"/>
        <v>0</v>
      </c>
    </row>
    <row r="20" spans="1:8" s="31" customFormat="1" ht="14.45" customHeight="1">
      <c r="A20" s="467"/>
      <c r="B20" s="470"/>
      <c r="C20" s="473"/>
      <c r="D20" s="288" t="s">
        <v>103</v>
      </c>
      <c r="E20" s="298"/>
      <c r="F20" s="298"/>
      <c r="G20" s="290">
        <f t="shared" si="2"/>
        <v>0</v>
      </c>
      <c r="H20" s="291">
        <f t="shared" si="3"/>
        <v>0</v>
      </c>
    </row>
    <row r="21" spans="1:8" s="31" customFormat="1" ht="14.45" customHeight="1">
      <c r="A21" s="299"/>
      <c r="B21" s="300" t="s">
        <v>104</v>
      </c>
      <c r="C21" s="34"/>
      <c r="D21" s="34"/>
      <c r="E21" s="34"/>
      <c r="F21" s="34"/>
      <c r="G21" s="34"/>
      <c r="H21" s="301"/>
    </row>
    <row r="22" spans="1:8" s="31" customFormat="1" ht="14.45" customHeight="1">
      <c r="A22" s="462"/>
      <c r="B22" s="463"/>
      <c r="C22" s="463"/>
      <c r="D22" s="464"/>
      <c r="E22" s="302">
        <f>SUM(E7:E21)</f>
        <v>0</v>
      </c>
      <c r="F22" s="302">
        <f t="shared" ref="F22:H22" si="4">SUM(F7:F21)</f>
        <v>0</v>
      </c>
      <c r="G22" s="302">
        <f t="shared" si="4"/>
        <v>0</v>
      </c>
      <c r="H22" s="302">
        <f t="shared" si="4"/>
        <v>0</v>
      </c>
    </row>
    <row r="23" spans="1:8" s="31" customFormat="1" ht="14.45" customHeight="1">
      <c r="A23" s="303"/>
      <c r="B23" s="40"/>
      <c r="C23" s="40"/>
      <c r="D23" s="40"/>
      <c r="E23" s="40"/>
      <c r="F23" s="40"/>
      <c r="G23" s="40"/>
      <c r="H23" s="304"/>
    </row>
    <row r="24" spans="1:8">
      <c r="A24" s="451">
        <v>1</v>
      </c>
      <c r="B24" s="454" t="s">
        <v>99</v>
      </c>
      <c r="C24" s="454" t="s">
        <v>106</v>
      </c>
      <c r="D24" s="305"/>
      <c r="E24" s="306">
        <f>SUM(E25:E31)</f>
        <v>0</v>
      </c>
      <c r="F24" s="279"/>
      <c r="G24" s="306">
        <f>IF(F24&gt;E24,F24-E24,0)</f>
        <v>0</v>
      </c>
      <c r="H24" s="307">
        <f>IF(E24&gt;F24,E24-F24,0)</f>
        <v>0</v>
      </c>
    </row>
    <row r="25" spans="1:8">
      <c r="A25" s="452"/>
      <c r="B25" s="455"/>
      <c r="C25" s="455"/>
      <c r="D25" s="308" t="s">
        <v>105</v>
      </c>
      <c r="E25" s="309"/>
      <c r="F25" s="34"/>
      <c r="G25" s="34"/>
      <c r="H25" s="301"/>
    </row>
    <row r="26" spans="1:8">
      <c r="A26" s="452"/>
      <c r="B26" s="455"/>
      <c r="C26" s="455"/>
      <c r="D26" s="308" t="s">
        <v>107</v>
      </c>
      <c r="E26" s="309"/>
      <c r="F26" s="34"/>
      <c r="G26" s="34"/>
      <c r="H26" s="301"/>
    </row>
    <row r="27" spans="1:8">
      <c r="A27" s="452"/>
      <c r="B27" s="455"/>
      <c r="C27" s="455"/>
      <c r="D27" s="308" t="s">
        <v>298</v>
      </c>
      <c r="E27" s="309"/>
      <c r="F27" s="34"/>
      <c r="G27" s="34"/>
      <c r="H27" s="301"/>
    </row>
    <row r="28" spans="1:8">
      <c r="A28" s="452"/>
      <c r="B28" s="455"/>
      <c r="C28" s="455"/>
      <c r="D28" s="308" t="s">
        <v>299</v>
      </c>
      <c r="E28" s="309"/>
      <c r="F28" s="34"/>
      <c r="G28" s="34"/>
      <c r="H28" s="301"/>
    </row>
    <row r="29" spans="1:8">
      <c r="A29" s="452"/>
      <c r="B29" s="455"/>
      <c r="C29" s="455"/>
      <c r="D29" s="308" t="s">
        <v>300</v>
      </c>
      <c r="E29" s="309"/>
      <c r="F29" s="34"/>
      <c r="G29" s="34"/>
      <c r="H29" s="301"/>
    </row>
    <row r="30" spans="1:8">
      <c r="A30" s="452"/>
      <c r="B30" s="455"/>
      <c r="C30" s="455"/>
      <c r="D30" s="308" t="s">
        <v>301</v>
      </c>
      <c r="E30" s="309"/>
      <c r="F30" s="34"/>
      <c r="G30" s="34"/>
      <c r="H30" s="301"/>
    </row>
    <row r="31" spans="1:8">
      <c r="A31" s="453"/>
      <c r="B31" s="456"/>
      <c r="C31" s="456"/>
      <c r="D31" s="310" t="s">
        <v>302</v>
      </c>
      <c r="E31" s="311"/>
      <c r="F31" s="40"/>
      <c r="G31" s="40"/>
      <c r="H31" s="304"/>
    </row>
    <row r="32" spans="1:8">
      <c r="A32" s="457">
        <v>2</v>
      </c>
      <c r="B32" s="454" t="s">
        <v>99</v>
      </c>
      <c r="C32" s="454" t="s">
        <v>106</v>
      </c>
      <c r="D32" s="312"/>
      <c r="E32" s="313">
        <f>SUM(E33:E39)</f>
        <v>0</v>
      </c>
      <c r="F32" s="314"/>
      <c r="G32" s="313">
        <f>IF(F32&gt;E32,F32-E32,0)</f>
        <v>0</v>
      </c>
      <c r="H32" s="315">
        <f>IF(E32&gt;F32,E32-F32,0)</f>
        <v>0</v>
      </c>
    </row>
    <row r="33" spans="1:8">
      <c r="A33" s="452"/>
      <c r="B33" s="455"/>
      <c r="C33" s="455"/>
      <c r="D33" s="308" t="s">
        <v>105</v>
      </c>
      <c r="E33" s="309"/>
      <c r="F33" s="34"/>
      <c r="G33" s="34"/>
      <c r="H33" s="301"/>
    </row>
    <row r="34" spans="1:8">
      <c r="A34" s="452"/>
      <c r="B34" s="455"/>
      <c r="C34" s="455"/>
      <c r="D34" s="308" t="s">
        <v>107</v>
      </c>
      <c r="E34" s="309"/>
      <c r="F34" s="34"/>
      <c r="G34" s="34"/>
      <c r="H34" s="301"/>
    </row>
    <row r="35" spans="1:8">
      <c r="A35" s="452"/>
      <c r="B35" s="455"/>
      <c r="C35" s="455"/>
      <c r="D35" s="308" t="s">
        <v>298</v>
      </c>
      <c r="E35" s="309"/>
      <c r="F35" s="34"/>
      <c r="G35" s="34"/>
      <c r="H35" s="301"/>
    </row>
    <row r="36" spans="1:8">
      <c r="A36" s="452"/>
      <c r="B36" s="455"/>
      <c r="C36" s="455"/>
      <c r="D36" s="308" t="s">
        <v>299</v>
      </c>
      <c r="E36" s="309"/>
      <c r="F36" s="34"/>
      <c r="G36" s="34"/>
      <c r="H36" s="301"/>
    </row>
    <row r="37" spans="1:8">
      <c r="A37" s="452"/>
      <c r="B37" s="455"/>
      <c r="C37" s="455"/>
      <c r="D37" s="308" t="s">
        <v>300</v>
      </c>
      <c r="E37" s="309"/>
      <c r="F37" s="34"/>
      <c r="G37" s="34"/>
      <c r="H37" s="301"/>
    </row>
    <row r="38" spans="1:8">
      <c r="A38" s="452"/>
      <c r="B38" s="455"/>
      <c r="C38" s="455"/>
      <c r="D38" s="308" t="s">
        <v>301</v>
      </c>
      <c r="E38" s="309"/>
      <c r="F38" s="34"/>
      <c r="G38" s="34"/>
      <c r="H38" s="301"/>
    </row>
    <row r="39" spans="1:8">
      <c r="A39" s="460"/>
      <c r="B39" s="456"/>
      <c r="C39" s="456"/>
      <c r="D39" s="316" t="s">
        <v>302</v>
      </c>
      <c r="E39" s="317"/>
      <c r="F39" s="275"/>
      <c r="G39" s="275"/>
      <c r="H39" s="276"/>
    </row>
    <row r="40" spans="1:8">
      <c r="A40" s="451">
        <v>3</v>
      </c>
      <c r="B40" s="454" t="s">
        <v>99</v>
      </c>
      <c r="C40" s="454" t="s">
        <v>106</v>
      </c>
      <c r="D40" s="305"/>
      <c r="E40" s="306">
        <f>SUM(E41:E47)</f>
        <v>0</v>
      </c>
      <c r="F40" s="279"/>
      <c r="G40" s="306">
        <f>IF(F40&gt;E40,F40-E40,0)</f>
        <v>0</v>
      </c>
      <c r="H40" s="307">
        <f>IF(E40&gt;F40,E40-F40,0)</f>
        <v>0</v>
      </c>
    </row>
    <row r="41" spans="1:8">
      <c r="A41" s="452"/>
      <c r="B41" s="455"/>
      <c r="C41" s="455"/>
      <c r="D41" s="308" t="s">
        <v>105</v>
      </c>
      <c r="E41" s="309"/>
      <c r="F41" s="34"/>
      <c r="G41" s="34"/>
      <c r="H41" s="301"/>
    </row>
    <row r="42" spans="1:8">
      <c r="A42" s="452"/>
      <c r="B42" s="455"/>
      <c r="C42" s="455"/>
      <c r="D42" s="308" t="s">
        <v>107</v>
      </c>
      <c r="E42" s="309"/>
      <c r="F42" s="34"/>
      <c r="G42" s="34"/>
      <c r="H42" s="301"/>
    </row>
    <row r="43" spans="1:8">
      <c r="A43" s="452"/>
      <c r="B43" s="455"/>
      <c r="C43" s="455"/>
      <c r="D43" s="308" t="s">
        <v>298</v>
      </c>
      <c r="E43" s="309"/>
      <c r="F43" s="34"/>
      <c r="G43" s="34"/>
      <c r="H43" s="301"/>
    </row>
    <row r="44" spans="1:8">
      <c r="A44" s="452"/>
      <c r="B44" s="455"/>
      <c r="C44" s="455"/>
      <c r="D44" s="308" t="s">
        <v>299</v>
      </c>
      <c r="E44" s="309"/>
      <c r="F44" s="34"/>
      <c r="G44" s="34"/>
      <c r="H44" s="301"/>
    </row>
    <row r="45" spans="1:8">
      <c r="A45" s="452"/>
      <c r="B45" s="455"/>
      <c r="C45" s="455"/>
      <c r="D45" s="308" t="s">
        <v>300</v>
      </c>
      <c r="E45" s="309"/>
      <c r="F45" s="34"/>
      <c r="G45" s="34"/>
      <c r="H45" s="301"/>
    </row>
    <row r="46" spans="1:8">
      <c r="A46" s="452"/>
      <c r="B46" s="455"/>
      <c r="C46" s="455"/>
      <c r="D46" s="308" t="s">
        <v>301</v>
      </c>
      <c r="E46" s="309"/>
      <c r="F46" s="34"/>
      <c r="G46" s="34"/>
      <c r="H46" s="301"/>
    </row>
    <row r="47" spans="1:8">
      <c r="A47" s="453"/>
      <c r="B47" s="456"/>
      <c r="C47" s="456"/>
      <c r="D47" s="310" t="s">
        <v>302</v>
      </c>
      <c r="E47" s="311"/>
      <c r="F47" s="40"/>
      <c r="G47" s="40"/>
      <c r="H47" s="304"/>
    </row>
    <row r="48" spans="1:8">
      <c r="A48" s="457">
        <v>4</v>
      </c>
      <c r="B48" s="454" t="s">
        <v>99</v>
      </c>
      <c r="C48" s="454" t="s">
        <v>106</v>
      </c>
      <c r="D48" s="312"/>
      <c r="E48" s="313">
        <f>SUM(E49:E55)</f>
        <v>0</v>
      </c>
      <c r="F48" s="314"/>
      <c r="G48" s="313">
        <f>IF(F48&gt;E48,F48-E48,0)</f>
        <v>0</v>
      </c>
      <c r="H48" s="315">
        <f>IF(E48&gt;F48,E48-F48,0)</f>
        <v>0</v>
      </c>
    </row>
    <row r="49" spans="1:8">
      <c r="A49" s="452"/>
      <c r="B49" s="455"/>
      <c r="C49" s="455"/>
      <c r="D49" s="308" t="s">
        <v>105</v>
      </c>
      <c r="E49" s="309"/>
      <c r="F49" s="34"/>
      <c r="G49" s="34"/>
      <c r="H49" s="301"/>
    </row>
    <row r="50" spans="1:8">
      <c r="A50" s="452"/>
      <c r="B50" s="455"/>
      <c r="C50" s="455"/>
      <c r="D50" s="308" t="s">
        <v>107</v>
      </c>
      <c r="E50" s="309"/>
      <c r="F50" s="34"/>
      <c r="G50" s="34"/>
      <c r="H50" s="301"/>
    </row>
    <row r="51" spans="1:8">
      <c r="A51" s="452"/>
      <c r="B51" s="455"/>
      <c r="C51" s="455"/>
      <c r="D51" s="308" t="s">
        <v>298</v>
      </c>
      <c r="E51" s="309"/>
      <c r="F51" s="34"/>
      <c r="G51" s="34"/>
      <c r="H51" s="301"/>
    </row>
    <row r="52" spans="1:8">
      <c r="A52" s="452"/>
      <c r="B52" s="455"/>
      <c r="C52" s="455"/>
      <c r="D52" s="308" t="s">
        <v>299</v>
      </c>
      <c r="E52" s="309"/>
      <c r="F52" s="34"/>
      <c r="G52" s="34"/>
      <c r="H52" s="301"/>
    </row>
    <row r="53" spans="1:8">
      <c r="A53" s="452"/>
      <c r="B53" s="455"/>
      <c r="C53" s="455"/>
      <c r="D53" s="308" t="s">
        <v>300</v>
      </c>
      <c r="E53" s="309"/>
      <c r="F53" s="34"/>
      <c r="G53" s="34"/>
      <c r="H53" s="301"/>
    </row>
    <row r="54" spans="1:8">
      <c r="A54" s="452"/>
      <c r="B54" s="455"/>
      <c r="C54" s="455"/>
      <c r="D54" s="308" t="s">
        <v>301</v>
      </c>
      <c r="E54" s="309"/>
      <c r="F54" s="34"/>
      <c r="G54" s="34"/>
      <c r="H54" s="301"/>
    </row>
    <row r="55" spans="1:8">
      <c r="A55" s="460"/>
      <c r="B55" s="456"/>
      <c r="C55" s="456"/>
      <c r="D55" s="316" t="s">
        <v>302</v>
      </c>
      <c r="E55" s="317"/>
      <c r="F55" s="275"/>
      <c r="G55" s="275"/>
      <c r="H55" s="276"/>
    </row>
    <row r="56" spans="1:8">
      <c r="A56" s="451">
        <v>5</v>
      </c>
      <c r="B56" s="454" t="s">
        <v>99</v>
      </c>
      <c r="C56" s="454" t="s">
        <v>106</v>
      </c>
      <c r="D56" s="305"/>
      <c r="E56" s="306">
        <f>SUM(E57:E63)</f>
        <v>0</v>
      </c>
      <c r="F56" s="279"/>
      <c r="G56" s="306">
        <f>IF(F56&gt;E56,F56-E56,0)</f>
        <v>0</v>
      </c>
      <c r="H56" s="307">
        <f>IF(E56&gt;F56,E56-F56,0)</f>
        <v>0</v>
      </c>
    </row>
    <row r="57" spans="1:8">
      <c r="A57" s="452"/>
      <c r="B57" s="455"/>
      <c r="C57" s="455"/>
      <c r="D57" s="308" t="s">
        <v>105</v>
      </c>
      <c r="E57" s="309"/>
      <c r="F57" s="34"/>
      <c r="G57" s="34"/>
      <c r="H57" s="301"/>
    </row>
    <row r="58" spans="1:8">
      <c r="A58" s="452"/>
      <c r="B58" s="455"/>
      <c r="C58" s="455"/>
      <c r="D58" s="308" t="s">
        <v>107</v>
      </c>
      <c r="E58" s="309"/>
      <c r="F58" s="34"/>
      <c r="G58" s="34"/>
      <c r="H58" s="301"/>
    </row>
    <row r="59" spans="1:8">
      <c r="A59" s="452"/>
      <c r="B59" s="455"/>
      <c r="C59" s="455"/>
      <c r="D59" s="308" t="s">
        <v>298</v>
      </c>
      <c r="E59" s="309"/>
      <c r="F59" s="34"/>
      <c r="G59" s="34"/>
      <c r="H59" s="301"/>
    </row>
    <row r="60" spans="1:8">
      <c r="A60" s="452"/>
      <c r="B60" s="455"/>
      <c r="C60" s="455"/>
      <c r="D60" s="308" t="s">
        <v>299</v>
      </c>
      <c r="E60" s="309"/>
      <c r="F60" s="34"/>
      <c r="G60" s="34"/>
      <c r="H60" s="301"/>
    </row>
    <row r="61" spans="1:8">
      <c r="A61" s="452"/>
      <c r="B61" s="455"/>
      <c r="C61" s="455"/>
      <c r="D61" s="308" t="s">
        <v>300</v>
      </c>
      <c r="E61" s="309"/>
      <c r="F61" s="34"/>
      <c r="G61" s="34"/>
      <c r="H61" s="301"/>
    </row>
    <row r="62" spans="1:8">
      <c r="A62" s="452"/>
      <c r="B62" s="455"/>
      <c r="C62" s="455"/>
      <c r="D62" s="308" t="s">
        <v>301</v>
      </c>
      <c r="E62" s="309"/>
      <c r="F62" s="34"/>
      <c r="G62" s="34"/>
      <c r="H62" s="301"/>
    </row>
    <row r="63" spans="1:8">
      <c r="A63" s="453"/>
      <c r="B63" s="456"/>
      <c r="C63" s="456"/>
      <c r="D63" s="310" t="s">
        <v>302</v>
      </c>
      <c r="E63" s="311"/>
      <c r="F63" s="40"/>
      <c r="G63" s="40"/>
      <c r="H63" s="304"/>
    </row>
    <row r="64" spans="1:8">
      <c r="A64" s="457">
        <v>6</v>
      </c>
      <c r="B64" s="454" t="s">
        <v>99</v>
      </c>
      <c r="C64" s="454" t="s">
        <v>106</v>
      </c>
      <c r="D64" s="312"/>
      <c r="E64" s="313">
        <f>SUM(E65:E71)</f>
        <v>0</v>
      </c>
      <c r="F64" s="314"/>
      <c r="G64" s="313">
        <f>IF(F64&gt;E64,F64-E64,0)</f>
        <v>0</v>
      </c>
      <c r="H64" s="315">
        <f>IF(E64&gt;F64,E64-F64,0)</f>
        <v>0</v>
      </c>
    </row>
    <row r="65" spans="1:8">
      <c r="A65" s="452"/>
      <c r="B65" s="455"/>
      <c r="C65" s="455"/>
      <c r="D65" s="308" t="s">
        <v>105</v>
      </c>
      <c r="E65" s="309"/>
      <c r="F65" s="34"/>
      <c r="G65" s="34"/>
      <c r="H65" s="301"/>
    </row>
    <row r="66" spans="1:8">
      <c r="A66" s="452"/>
      <c r="B66" s="455"/>
      <c r="C66" s="455"/>
      <c r="D66" s="308" t="s">
        <v>107</v>
      </c>
      <c r="E66" s="309"/>
      <c r="F66" s="34"/>
      <c r="G66" s="34"/>
      <c r="H66" s="301"/>
    </row>
    <row r="67" spans="1:8">
      <c r="A67" s="452"/>
      <c r="B67" s="455"/>
      <c r="C67" s="455"/>
      <c r="D67" s="308" t="s">
        <v>298</v>
      </c>
      <c r="E67" s="309"/>
      <c r="F67" s="34"/>
      <c r="G67" s="34"/>
      <c r="H67" s="301"/>
    </row>
    <row r="68" spans="1:8">
      <c r="A68" s="452"/>
      <c r="B68" s="455"/>
      <c r="C68" s="455"/>
      <c r="D68" s="308" t="s">
        <v>299</v>
      </c>
      <c r="E68" s="309"/>
      <c r="F68" s="34"/>
      <c r="G68" s="34"/>
      <c r="H68" s="301"/>
    </row>
    <row r="69" spans="1:8">
      <c r="A69" s="452"/>
      <c r="B69" s="455"/>
      <c r="C69" s="455"/>
      <c r="D69" s="308" t="s">
        <v>300</v>
      </c>
      <c r="E69" s="309"/>
      <c r="F69" s="34"/>
      <c r="G69" s="34"/>
      <c r="H69" s="301"/>
    </row>
    <row r="70" spans="1:8">
      <c r="A70" s="452"/>
      <c r="B70" s="455"/>
      <c r="C70" s="455"/>
      <c r="D70" s="308" t="s">
        <v>301</v>
      </c>
      <c r="E70" s="309"/>
      <c r="F70" s="34"/>
      <c r="G70" s="34"/>
      <c r="H70" s="301"/>
    </row>
    <row r="71" spans="1:8">
      <c r="A71" s="460"/>
      <c r="B71" s="461"/>
      <c r="C71" s="461"/>
      <c r="D71" s="316" t="s">
        <v>302</v>
      </c>
      <c r="E71" s="317"/>
      <c r="F71" s="275"/>
      <c r="G71" s="275"/>
      <c r="H71" s="276"/>
    </row>
    <row r="72" spans="1:8">
      <c r="A72" s="451">
        <v>6</v>
      </c>
      <c r="B72" s="454" t="s">
        <v>99</v>
      </c>
      <c r="C72" s="454" t="s">
        <v>106</v>
      </c>
      <c r="D72" s="305"/>
      <c r="E72" s="306">
        <f>SUM(E73:E79)</f>
        <v>0</v>
      </c>
      <c r="F72" s="279"/>
      <c r="G72" s="306">
        <f>IF(F72&gt;E72,F72-E72,0)</f>
        <v>0</v>
      </c>
      <c r="H72" s="307">
        <f>IF(E72&gt;F72,E72-F72,0)</f>
        <v>0</v>
      </c>
    </row>
    <row r="73" spans="1:8">
      <c r="A73" s="452"/>
      <c r="B73" s="455"/>
      <c r="C73" s="455"/>
      <c r="D73" s="308" t="s">
        <v>105</v>
      </c>
      <c r="E73" s="309"/>
      <c r="F73" s="34"/>
      <c r="G73" s="34"/>
      <c r="H73" s="301"/>
    </row>
    <row r="74" spans="1:8">
      <c r="A74" s="452"/>
      <c r="B74" s="455"/>
      <c r="C74" s="455"/>
      <c r="D74" s="308" t="s">
        <v>107</v>
      </c>
      <c r="E74" s="309"/>
      <c r="F74" s="34"/>
      <c r="G74" s="34"/>
      <c r="H74" s="301"/>
    </row>
    <row r="75" spans="1:8">
      <c r="A75" s="452"/>
      <c r="B75" s="455"/>
      <c r="C75" s="455"/>
      <c r="D75" s="308" t="s">
        <v>298</v>
      </c>
      <c r="E75" s="309"/>
      <c r="F75" s="34"/>
      <c r="G75" s="34"/>
      <c r="H75" s="301"/>
    </row>
    <row r="76" spans="1:8">
      <c r="A76" s="452"/>
      <c r="B76" s="455"/>
      <c r="C76" s="455"/>
      <c r="D76" s="308" t="s">
        <v>299</v>
      </c>
      <c r="E76" s="309"/>
      <c r="F76" s="34"/>
      <c r="G76" s="34"/>
      <c r="H76" s="301"/>
    </row>
    <row r="77" spans="1:8">
      <c r="A77" s="452"/>
      <c r="B77" s="455"/>
      <c r="C77" s="455"/>
      <c r="D77" s="308" t="s">
        <v>300</v>
      </c>
      <c r="E77" s="309"/>
      <c r="F77" s="34"/>
      <c r="G77" s="34"/>
      <c r="H77" s="301"/>
    </row>
    <row r="78" spans="1:8">
      <c r="A78" s="452"/>
      <c r="B78" s="455"/>
      <c r="C78" s="455"/>
      <c r="D78" s="308" t="s">
        <v>301</v>
      </c>
      <c r="E78" s="309"/>
      <c r="F78" s="34"/>
      <c r="G78" s="34"/>
      <c r="H78" s="301"/>
    </row>
    <row r="79" spans="1:8">
      <c r="A79" s="453"/>
      <c r="B79" s="456"/>
      <c r="C79" s="456"/>
      <c r="D79" s="310" t="s">
        <v>302</v>
      </c>
      <c r="E79" s="311"/>
      <c r="F79" s="40"/>
      <c r="G79" s="40"/>
      <c r="H79" s="304"/>
    </row>
    <row r="80" spans="1:8">
      <c r="A80" s="457">
        <v>6</v>
      </c>
      <c r="B80" s="459" t="s">
        <v>99</v>
      </c>
      <c r="C80" s="459" t="s">
        <v>106</v>
      </c>
      <c r="D80" s="312"/>
      <c r="E80" s="313">
        <f>SUM(E81:E87)</f>
        <v>0</v>
      </c>
      <c r="F80" s="314"/>
      <c r="G80" s="313">
        <f>IF(F80&gt;E80,F80-E80,0)</f>
        <v>0</v>
      </c>
      <c r="H80" s="315">
        <f>IF(E80&gt;F80,E80-F80,0)</f>
        <v>0</v>
      </c>
    </row>
    <row r="81" spans="1:8">
      <c r="A81" s="452"/>
      <c r="B81" s="455"/>
      <c r="C81" s="455"/>
      <c r="D81" s="308" t="s">
        <v>105</v>
      </c>
      <c r="E81" s="309"/>
      <c r="F81" s="34"/>
      <c r="G81" s="34"/>
      <c r="H81" s="301"/>
    </row>
    <row r="82" spans="1:8">
      <c r="A82" s="452"/>
      <c r="B82" s="455"/>
      <c r="C82" s="455"/>
      <c r="D82" s="308" t="s">
        <v>107</v>
      </c>
      <c r="E82" s="309"/>
      <c r="F82" s="34"/>
      <c r="G82" s="34"/>
      <c r="H82" s="301"/>
    </row>
    <row r="83" spans="1:8">
      <c r="A83" s="452"/>
      <c r="B83" s="455"/>
      <c r="C83" s="455"/>
      <c r="D83" s="308" t="s">
        <v>298</v>
      </c>
      <c r="E83" s="309"/>
      <c r="F83" s="34"/>
      <c r="G83" s="34"/>
      <c r="H83" s="301"/>
    </row>
    <row r="84" spans="1:8">
      <c r="A84" s="452"/>
      <c r="B84" s="455"/>
      <c r="C84" s="455"/>
      <c r="D84" s="308" t="s">
        <v>299</v>
      </c>
      <c r="E84" s="309"/>
      <c r="F84" s="34"/>
      <c r="G84" s="34"/>
      <c r="H84" s="301"/>
    </row>
    <row r="85" spans="1:8">
      <c r="A85" s="452"/>
      <c r="B85" s="455"/>
      <c r="C85" s="455"/>
      <c r="D85" s="308" t="s">
        <v>300</v>
      </c>
      <c r="E85" s="309"/>
      <c r="F85" s="34"/>
      <c r="G85" s="34"/>
      <c r="H85" s="301"/>
    </row>
    <row r="86" spans="1:8">
      <c r="A86" s="452"/>
      <c r="B86" s="455"/>
      <c r="C86" s="455"/>
      <c r="D86" s="308" t="s">
        <v>301</v>
      </c>
      <c r="E86" s="309"/>
      <c r="F86" s="34"/>
      <c r="G86" s="34"/>
      <c r="H86" s="301"/>
    </row>
    <row r="87" spans="1:8" ht="17.25" thickBot="1">
      <c r="A87" s="458"/>
      <c r="B87" s="456"/>
      <c r="C87" s="456"/>
      <c r="D87" s="318" t="s">
        <v>302</v>
      </c>
      <c r="E87" s="319"/>
      <c r="F87" s="320"/>
      <c r="G87" s="320"/>
      <c r="H87" s="321"/>
    </row>
    <row r="88" spans="1:8">
      <c r="A88" s="322"/>
      <c r="B88" s="323" t="s">
        <v>104</v>
      </c>
      <c r="C88" s="324"/>
      <c r="D88" s="324"/>
      <c r="E88" s="324"/>
      <c r="F88" s="324"/>
      <c r="G88" s="324"/>
      <c r="H88" s="325"/>
    </row>
    <row r="89" spans="1:8">
      <c r="A89" s="448" t="s">
        <v>303</v>
      </c>
      <c r="B89" s="449"/>
      <c r="C89" s="449"/>
      <c r="D89" s="450"/>
      <c r="E89" s="326">
        <f>E22+(SUM(E24:E88)/2)</f>
        <v>0</v>
      </c>
      <c r="F89" s="326">
        <f>F22+(SUM(F24:F88))</f>
        <v>0</v>
      </c>
      <c r="G89" s="326">
        <f t="shared" ref="G89:H89" si="5">G22+(SUM(G24:G88))</f>
        <v>0</v>
      </c>
      <c r="H89" s="326">
        <f t="shared" si="5"/>
        <v>0</v>
      </c>
    </row>
    <row r="90" spans="1:8" ht="17.25" thickBot="1">
      <c r="A90" s="327"/>
      <c r="B90" s="328"/>
      <c r="C90" s="328"/>
      <c r="D90" s="328"/>
      <c r="E90" s="328"/>
      <c r="F90" s="328"/>
      <c r="G90" s="328"/>
      <c r="H90" s="329"/>
    </row>
    <row r="93" spans="1:8">
      <c r="G93" s="44" t="s">
        <v>76</v>
      </c>
    </row>
    <row r="94" spans="1:8">
      <c r="G94" s="44" t="s">
        <v>77</v>
      </c>
    </row>
    <row r="95" spans="1:8">
      <c r="G95" s="44"/>
    </row>
    <row r="96" spans="1:8">
      <c r="G96" s="45"/>
    </row>
    <row r="97" spans="7:7">
      <c r="G97" s="44"/>
    </row>
    <row r="98" spans="7:7">
      <c r="G98" s="44" t="s">
        <v>78</v>
      </c>
    </row>
  </sheetData>
  <mergeCells count="34">
    <mergeCell ref="A17:A20"/>
    <mergeCell ref="B17:B20"/>
    <mergeCell ref="C17:C20"/>
    <mergeCell ref="A2:H2"/>
    <mergeCell ref="A3:H3"/>
    <mergeCell ref="A13:A16"/>
    <mergeCell ref="B13:B16"/>
    <mergeCell ref="C13:C16"/>
    <mergeCell ref="A22:D22"/>
    <mergeCell ref="A24:A31"/>
    <mergeCell ref="B24:B31"/>
    <mergeCell ref="C24:C31"/>
    <mergeCell ref="A32:A39"/>
    <mergeCell ref="B32:B39"/>
    <mergeCell ref="C32:C39"/>
    <mergeCell ref="A40:A47"/>
    <mergeCell ref="B40:B47"/>
    <mergeCell ref="C40:C47"/>
    <mergeCell ref="A48:A55"/>
    <mergeCell ref="B48:B55"/>
    <mergeCell ref="C48:C55"/>
    <mergeCell ref="A56:A63"/>
    <mergeCell ref="B56:B63"/>
    <mergeCell ref="C56:C63"/>
    <mergeCell ref="A64:A71"/>
    <mergeCell ref="B64:B71"/>
    <mergeCell ref="C64:C71"/>
    <mergeCell ref="A89:D89"/>
    <mergeCell ref="A72:A79"/>
    <mergeCell ref="B72:B79"/>
    <mergeCell ref="C72:C79"/>
    <mergeCell ref="A80:A87"/>
    <mergeCell ref="B80:B87"/>
    <mergeCell ref="C80:C87"/>
  </mergeCells>
  <pageMargins left="0.70866141732283472" right="0.70866141732283472" top="0.74803149606299213" bottom="0.74803149606299213" header="0.31496062992125984" footer="0.31496062992125984"/>
  <pageSetup scale="70" orientation="portrait" r:id="rId1"/>
</worksheet>
</file>

<file path=xl/worksheets/sheet8.xml><?xml version="1.0" encoding="utf-8"?>
<worksheet xmlns="http://schemas.openxmlformats.org/spreadsheetml/2006/main" xmlns:r="http://schemas.openxmlformats.org/officeDocument/2006/relationships">
  <sheetPr>
    <tabColor rgb="FFFFC000"/>
  </sheetPr>
  <dimension ref="A1:G12"/>
  <sheetViews>
    <sheetView workbookViewId="0">
      <selection activeCell="I11" sqref="I11"/>
    </sheetView>
  </sheetViews>
  <sheetFormatPr defaultColWidth="8.85546875" defaultRowHeight="15.75"/>
  <cols>
    <col min="1" max="1" width="8.85546875" style="369"/>
    <col min="2" max="2" width="11.28515625" style="369" customWidth="1"/>
    <col min="3" max="3" width="10.7109375" style="372" customWidth="1"/>
    <col min="4" max="4" width="25.28515625" style="369" customWidth="1"/>
    <col min="5" max="5" width="8.85546875" style="369"/>
    <col min="6" max="6" width="10.5703125" style="369" customWidth="1"/>
    <col min="7" max="7" width="20.85546875" style="369" customWidth="1"/>
    <col min="8" max="16384" width="8.85546875" style="369"/>
  </cols>
  <sheetData>
    <row r="1" spans="1:7">
      <c r="A1" s="380" t="s">
        <v>329</v>
      </c>
      <c r="B1" s="380"/>
      <c r="C1" s="380"/>
      <c r="D1" s="380"/>
      <c r="E1" s="380"/>
      <c r="F1" s="380"/>
      <c r="G1" s="380"/>
    </row>
    <row r="2" spans="1:7">
      <c r="A2" s="380" t="s">
        <v>305</v>
      </c>
      <c r="B2" s="380"/>
      <c r="C2" s="380"/>
      <c r="D2" s="380"/>
      <c r="E2" s="380"/>
      <c r="F2" s="380"/>
      <c r="G2" s="380"/>
    </row>
    <row r="3" spans="1:7">
      <c r="A3" s="380" t="s">
        <v>69</v>
      </c>
      <c r="B3" s="380"/>
      <c r="C3" s="380"/>
      <c r="D3" s="380"/>
      <c r="E3" s="380"/>
      <c r="F3" s="380"/>
      <c r="G3" s="380"/>
    </row>
    <row r="5" spans="1:7" s="371" customFormat="1" ht="31.15" customHeight="1">
      <c r="A5" s="370" t="s">
        <v>83</v>
      </c>
      <c r="B5" s="370" t="s">
        <v>315</v>
      </c>
      <c r="C5" s="381" t="s">
        <v>93</v>
      </c>
      <c r="D5" s="382"/>
      <c r="E5" s="382"/>
      <c r="F5" s="382"/>
      <c r="G5" s="383"/>
    </row>
    <row r="6" spans="1:7" ht="34.9" customHeight="1">
      <c r="A6" s="370">
        <v>1</v>
      </c>
      <c r="B6" s="370">
        <v>1</v>
      </c>
      <c r="C6" s="377" t="s">
        <v>330</v>
      </c>
      <c r="D6" s="378"/>
      <c r="E6" s="378"/>
      <c r="F6" s="378"/>
      <c r="G6" s="379"/>
    </row>
    <row r="7" spans="1:7" ht="34.9" customHeight="1">
      <c r="A7" s="370">
        <f>A6+1</f>
        <v>2</v>
      </c>
      <c r="B7" s="370">
        <v>2</v>
      </c>
      <c r="C7" s="377" t="s">
        <v>331</v>
      </c>
      <c r="D7" s="378"/>
      <c r="E7" s="378"/>
      <c r="F7" s="378"/>
      <c r="G7" s="379"/>
    </row>
    <row r="8" spans="1:7" ht="34.9" customHeight="1">
      <c r="A8" s="370">
        <f t="shared" ref="A8:A12" si="0">A7+1</f>
        <v>3</v>
      </c>
      <c r="B8" s="370">
        <v>3</v>
      </c>
      <c r="C8" s="377" t="s">
        <v>332</v>
      </c>
      <c r="D8" s="378"/>
      <c r="E8" s="378"/>
      <c r="F8" s="378"/>
      <c r="G8" s="379"/>
    </row>
    <row r="9" spans="1:7" ht="49.9" customHeight="1">
      <c r="A9" s="370">
        <f t="shared" si="0"/>
        <v>4</v>
      </c>
      <c r="B9" s="370">
        <v>4</v>
      </c>
      <c r="C9" s="377" t="s">
        <v>333</v>
      </c>
      <c r="D9" s="378"/>
      <c r="E9" s="378"/>
      <c r="F9" s="378"/>
      <c r="G9" s="379"/>
    </row>
    <row r="10" spans="1:7" ht="34.9" customHeight="1">
      <c r="A10" s="370">
        <f t="shared" si="0"/>
        <v>5</v>
      </c>
      <c r="B10" s="370">
        <v>5</v>
      </c>
      <c r="C10" s="377" t="s">
        <v>334</v>
      </c>
      <c r="D10" s="378"/>
      <c r="E10" s="378"/>
      <c r="F10" s="378"/>
      <c r="G10" s="379"/>
    </row>
    <row r="11" spans="1:7" ht="34.9" customHeight="1">
      <c r="A11" s="370">
        <f t="shared" si="0"/>
        <v>6</v>
      </c>
      <c r="B11" s="370">
        <v>6</v>
      </c>
      <c r="C11" s="377" t="s">
        <v>335</v>
      </c>
      <c r="D11" s="378"/>
      <c r="E11" s="378"/>
      <c r="F11" s="378"/>
      <c r="G11" s="379"/>
    </row>
    <row r="12" spans="1:7" ht="34.9" customHeight="1">
      <c r="A12" s="370">
        <f t="shared" si="0"/>
        <v>7</v>
      </c>
      <c r="B12" s="370">
        <v>7</v>
      </c>
      <c r="C12" s="377" t="s">
        <v>336</v>
      </c>
      <c r="D12" s="378"/>
      <c r="E12" s="378"/>
      <c r="F12" s="378"/>
      <c r="G12" s="379"/>
    </row>
  </sheetData>
  <mergeCells count="11">
    <mergeCell ref="C8:G8"/>
    <mergeCell ref="C9:G9"/>
    <mergeCell ref="C10:G10"/>
    <mergeCell ref="C11:G11"/>
    <mergeCell ref="C12:G12"/>
    <mergeCell ref="A1:G1"/>
    <mergeCell ref="A2:G2"/>
    <mergeCell ref="A3:G3"/>
    <mergeCell ref="C5:G5"/>
    <mergeCell ref="C6:G6"/>
    <mergeCell ref="C7:G7"/>
  </mergeCells>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rgb="FFFF0000"/>
  </sheetPr>
  <dimension ref="B1:H33"/>
  <sheetViews>
    <sheetView zoomScale="70" zoomScaleNormal="70" workbookViewId="0">
      <selection activeCell="C7" sqref="C7:E7"/>
    </sheetView>
  </sheetViews>
  <sheetFormatPr defaultColWidth="9.140625" defaultRowHeight="15.75"/>
  <cols>
    <col min="1" max="1" width="9.140625" style="330"/>
    <col min="2" max="2" width="9.140625" style="332"/>
    <col min="3" max="3" width="42.5703125" style="330" customWidth="1"/>
    <col min="4" max="4" width="10.7109375" style="330" customWidth="1"/>
    <col min="5" max="5" width="25.28515625" style="331" customWidth="1"/>
    <col min="6" max="6" width="9.140625" style="332"/>
    <col min="7" max="7" width="10.5703125" style="333" customWidth="1"/>
    <col min="8" max="8" width="34.5703125" style="330" customWidth="1"/>
    <col min="9" max="16384" width="9.140625" style="330"/>
  </cols>
  <sheetData>
    <row r="1" spans="2:8">
      <c r="B1" s="20" t="s">
        <v>79</v>
      </c>
      <c r="H1" s="334" t="s">
        <v>304</v>
      </c>
    </row>
    <row r="2" spans="2:8">
      <c r="B2" s="474" t="s">
        <v>305</v>
      </c>
      <c r="C2" s="474"/>
      <c r="D2" s="474"/>
      <c r="E2" s="474"/>
      <c r="F2" s="474"/>
      <c r="G2" s="474"/>
      <c r="H2" s="474"/>
    </row>
    <row r="3" spans="2:8" ht="23.25">
      <c r="B3" s="475" t="s">
        <v>69</v>
      </c>
      <c r="C3" s="475"/>
      <c r="D3" s="475"/>
      <c r="E3" s="475"/>
      <c r="F3" s="475"/>
      <c r="G3" s="475"/>
      <c r="H3" s="475"/>
    </row>
    <row r="5" spans="2:8" ht="31.5">
      <c r="B5" s="335" t="s">
        <v>83</v>
      </c>
      <c r="C5" s="336" t="s">
        <v>84</v>
      </c>
      <c r="D5" s="336" t="s">
        <v>306</v>
      </c>
      <c r="E5" s="336" t="s">
        <v>307</v>
      </c>
      <c r="F5" s="336" t="s">
        <v>308</v>
      </c>
      <c r="G5" s="337" t="s">
        <v>309</v>
      </c>
      <c r="H5" s="336" t="s">
        <v>310</v>
      </c>
    </row>
    <row r="6" spans="2:8">
      <c r="B6" s="335">
        <v>1</v>
      </c>
      <c r="C6" s="336">
        <v>2</v>
      </c>
      <c r="D6" s="336">
        <v>3</v>
      </c>
      <c r="E6" s="336">
        <v>4</v>
      </c>
      <c r="F6" s="336">
        <v>5</v>
      </c>
      <c r="G6" s="338">
        <v>6</v>
      </c>
      <c r="H6" s="338">
        <v>7</v>
      </c>
    </row>
    <row r="7" spans="2:8" s="331" customFormat="1" ht="29.25" customHeight="1">
      <c r="B7" s="339"/>
      <c r="C7" s="476" t="s">
        <v>311</v>
      </c>
      <c r="D7" s="477"/>
      <c r="E7" s="478"/>
      <c r="F7" s="340"/>
      <c r="G7" s="341"/>
      <c r="H7" s="342"/>
    </row>
    <row r="8" spans="2:8" s="347" customFormat="1">
      <c r="B8" s="343"/>
      <c r="C8" s="344"/>
      <c r="D8" s="344"/>
      <c r="E8" s="344"/>
      <c r="F8" s="345"/>
      <c r="G8" s="344"/>
      <c r="H8" s="346"/>
    </row>
    <row r="9" spans="2:8" s="331" customFormat="1" ht="24.95" customHeight="1">
      <c r="B9" s="348"/>
      <c r="C9" s="349" t="s">
        <v>312</v>
      </c>
      <c r="D9" s="350"/>
      <c r="E9" s="351"/>
      <c r="F9" s="352"/>
      <c r="G9" s="353">
        <f>SUM(G10:G20)</f>
        <v>0</v>
      </c>
      <c r="H9" s="354"/>
    </row>
    <row r="10" spans="2:8" s="331" customFormat="1" ht="24.95" customHeight="1">
      <c r="B10" s="348">
        <v>1</v>
      </c>
      <c r="C10" s="350"/>
      <c r="D10" s="350"/>
      <c r="E10" s="351"/>
      <c r="F10" s="352"/>
      <c r="G10" s="355"/>
      <c r="H10" s="354"/>
    </row>
    <row r="11" spans="2:8" s="331" customFormat="1" ht="24.95" customHeight="1">
      <c r="B11" s="348">
        <f t="shared" ref="B11:B21" si="0">B10+1</f>
        <v>2</v>
      </c>
      <c r="C11" s="350"/>
      <c r="D11" s="350"/>
      <c r="E11" s="351"/>
      <c r="F11" s="352"/>
      <c r="G11" s="355"/>
      <c r="H11" s="354"/>
    </row>
    <row r="12" spans="2:8" s="331" customFormat="1" ht="24.95" customHeight="1">
      <c r="B12" s="348">
        <f t="shared" si="0"/>
        <v>3</v>
      </c>
      <c r="C12" s="350"/>
      <c r="D12" s="350"/>
      <c r="E12" s="351"/>
      <c r="F12" s="352"/>
      <c r="G12" s="355"/>
      <c r="H12" s="354"/>
    </row>
    <row r="13" spans="2:8" s="331" customFormat="1" ht="24.95" customHeight="1">
      <c r="B13" s="348">
        <f t="shared" si="0"/>
        <v>4</v>
      </c>
      <c r="C13" s="350"/>
      <c r="D13" s="350"/>
      <c r="E13" s="351"/>
      <c r="F13" s="352"/>
      <c r="G13" s="355"/>
      <c r="H13" s="354"/>
    </row>
    <row r="14" spans="2:8" s="331" customFormat="1" ht="24.95" customHeight="1">
      <c r="B14" s="348">
        <f t="shared" si="0"/>
        <v>5</v>
      </c>
      <c r="C14" s="350"/>
      <c r="D14" s="350"/>
      <c r="E14" s="351"/>
      <c r="F14" s="352"/>
      <c r="G14" s="355"/>
      <c r="H14" s="354"/>
    </row>
    <row r="15" spans="2:8" s="331" customFormat="1" ht="24.95" customHeight="1">
      <c r="B15" s="348">
        <f t="shared" si="0"/>
        <v>6</v>
      </c>
      <c r="C15" s="350"/>
      <c r="D15" s="350"/>
      <c r="E15" s="351"/>
      <c r="F15" s="352"/>
      <c r="G15" s="355"/>
      <c r="H15" s="354"/>
    </row>
    <row r="16" spans="2:8" s="331" customFormat="1" ht="24.95" customHeight="1">
      <c r="B16" s="348">
        <f t="shared" si="0"/>
        <v>7</v>
      </c>
      <c r="C16" s="350"/>
      <c r="D16" s="350"/>
      <c r="E16" s="351"/>
      <c r="F16" s="352"/>
      <c r="G16" s="355"/>
      <c r="H16" s="354"/>
    </row>
    <row r="17" spans="2:8" s="331" customFormat="1" ht="24.95" customHeight="1">
      <c r="B17" s="348">
        <f t="shared" si="0"/>
        <v>8</v>
      </c>
      <c r="C17" s="350"/>
      <c r="D17" s="350"/>
      <c r="E17" s="351"/>
      <c r="F17" s="352"/>
      <c r="G17" s="355"/>
      <c r="H17" s="354"/>
    </row>
    <row r="18" spans="2:8" s="331" customFormat="1" ht="24.95" customHeight="1">
      <c r="B18" s="348">
        <f t="shared" si="0"/>
        <v>9</v>
      </c>
      <c r="C18" s="350"/>
      <c r="D18" s="350"/>
      <c r="E18" s="351"/>
      <c r="F18" s="352"/>
      <c r="G18" s="355"/>
      <c r="H18" s="354"/>
    </row>
    <row r="19" spans="2:8" s="331" customFormat="1" ht="24.95" customHeight="1">
      <c r="B19" s="348">
        <f t="shared" si="0"/>
        <v>10</v>
      </c>
      <c r="C19" s="350"/>
      <c r="D19" s="350"/>
      <c r="E19" s="351"/>
      <c r="F19" s="352"/>
      <c r="G19" s="355"/>
      <c r="H19" s="354"/>
    </row>
    <row r="20" spans="2:8" s="331" customFormat="1" ht="24.95" customHeight="1">
      <c r="B20" s="348">
        <f t="shared" si="0"/>
        <v>11</v>
      </c>
      <c r="C20" s="350"/>
      <c r="D20" s="350"/>
      <c r="E20" s="351"/>
      <c r="F20" s="352"/>
      <c r="G20" s="355"/>
      <c r="H20" s="354"/>
    </row>
    <row r="21" spans="2:8" s="331" customFormat="1" ht="24.95" customHeight="1">
      <c r="B21" s="348">
        <f t="shared" si="0"/>
        <v>12</v>
      </c>
      <c r="C21" s="350"/>
      <c r="D21" s="350"/>
      <c r="E21" s="351"/>
      <c r="F21" s="352"/>
      <c r="G21" s="355"/>
      <c r="H21" s="354"/>
    </row>
    <row r="22" spans="2:8" s="331" customFormat="1" ht="24.95" customHeight="1">
      <c r="B22" s="348"/>
      <c r="C22" s="350"/>
      <c r="D22" s="350"/>
      <c r="E22" s="351"/>
      <c r="F22" s="352"/>
      <c r="G22" s="355"/>
      <c r="H22" s="354"/>
    </row>
    <row r="23" spans="2:8" s="331" customFormat="1" ht="24.95" customHeight="1">
      <c r="B23" s="348"/>
      <c r="C23" s="349"/>
      <c r="D23" s="349"/>
      <c r="E23" s="351"/>
      <c r="F23" s="352"/>
      <c r="G23" s="355"/>
      <c r="H23" s="349"/>
    </row>
    <row r="24" spans="2:8" s="331" customFormat="1">
      <c r="B24" s="356"/>
      <c r="C24" s="357"/>
      <c r="D24" s="357"/>
      <c r="E24" s="358"/>
      <c r="F24" s="359"/>
      <c r="G24" s="360"/>
      <c r="H24" s="361"/>
    </row>
    <row r="25" spans="2:8" s="331" customFormat="1">
      <c r="B25" s="362"/>
      <c r="C25" s="363"/>
      <c r="D25" s="363"/>
      <c r="E25" s="364"/>
      <c r="F25" s="365"/>
      <c r="G25" s="366"/>
      <c r="H25" s="44" t="s">
        <v>76</v>
      </c>
    </row>
    <row r="26" spans="2:8" s="331" customFormat="1">
      <c r="B26" s="362"/>
      <c r="C26" s="363"/>
      <c r="D26" s="363"/>
      <c r="E26" s="364"/>
      <c r="F26" s="365"/>
      <c r="G26" s="366"/>
      <c r="H26" s="44" t="s">
        <v>77</v>
      </c>
    </row>
    <row r="27" spans="2:8" s="331" customFormat="1">
      <c r="B27" s="362"/>
      <c r="C27" s="363"/>
      <c r="D27" s="363"/>
      <c r="E27" s="364"/>
      <c r="F27" s="365"/>
      <c r="G27" s="366"/>
      <c r="H27" s="44"/>
    </row>
    <row r="28" spans="2:8" s="331" customFormat="1">
      <c r="B28" s="362"/>
      <c r="C28" s="363"/>
      <c r="D28" s="363"/>
      <c r="E28" s="364"/>
      <c r="F28" s="365"/>
      <c r="G28" s="366"/>
      <c r="H28" s="45"/>
    </row>
    <row r="29" spans="2:8">
      <c r="H29" s="44"/>
    </row>
    <row r="30" spans="2:8">
      <c r="H30" s="44" t="s">
        <v>78</v>
      </c>
    </row>
    <row r="31" spans="2:8">
      <c r="H31" s="367"/>
    </row>
    <row r="32" spans="2:8">
      <c r="B32" s="368"/>
    </row>
    <row r="33" spans="2:2">
      <c r="B33" s="368"/>
    </row>
  </sheetData>
  <mergeCells count="3">
    <mergeCell ref="B2:H2"/>
    <mergeCell ref="B3:H3"/>
    <mergeCell ref="C7:E7"/>
  </mergeCells>
  <printOptions horizontalCentered="1"/>
  <pageMargins left="0.35433070866141736" right="0.35433070866141736" top="0.55118110236220474" bottom="0.51181102362204722"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Lamp I</vt:lpstr>
      <vt:lpstr>Lamp II</vt:lpstr>
      <vt:lpstr>Lamp III</vt:lpstr>
      <vt:lpstr>Petunjuk lamp IV</vt:lpstr>
      <vt:lpstr>Lamp IV </vt:lpstr>
      <vt:lpstr>Lamp IV (contoh)</vt:lpstr>
      <vt:lpstr>Lamp V</vt:lpstr>
      <vt:lpstr>Petunjuk lamp VI</vt:lpstr>
      <vt:lpstr>Lamp VI</vt:lpstr>
      <vt:lpstr>'Lamp I'!Print_Area</vt:lpstr>
      <vt:lpstr>'Lamp II'!Print_Area</vt:lpstr>
      <vt:lpstr>'Lamp III'!Print_Area</vt:lpstr>
      <vt:lpstr>'Lamp IV '!Print_Area</vt:lpstr>
      <vt:lpstr>'Lamp IV (contoh)'!Print_Area</vt:lpstr>
      <vt:lpstr>'Lamp V'!Print_Area</vt:lpstr>
      <vt:lpstr>'Lamp VI'!Print_Area</vt:lpstr>
      <vt:lpstr>'Lamp I'!Print_Titles</vt:lpstr>
      <vt:lpstr>'Lamp III'!Print_Titles</vt:lpstr>
      <vt:lpstr>'Lamp IV (contoh)'!Print_Titles</vt:lpstr>
      <vt:lpstr>'Lamp V'!Print_Titles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hp</cp:lastModifiedBy>
  <cp:lastPrinted>2015-02-16T02:22:42Z</cp:lastPrinted>
  <dcterms:created xsi:type="dcterms:W3CDTF">2015-02-13T07:35:11Z</dcterms:created>
  <dcterms:modified xsi:type="dcterms:W3CDTF">2015-03-08T06:00:44Z</dcterms:modified>
</cp:coreProperties>
</file>